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435"/>
  </bookViews>
  <sheets>
    <sheet name="ПКМТП" sheetId="1" r:id="rId1"/>
  </sheets>
  <definedNames>
    <definedName name="Z_03F2F734_9AF6_4AFE_B1F6_86584B17F8E2_.wvu.PrintArea" localSheetId="0" hidden="1">ПКМТП!$A$1:$T$28</definedName>
    <definedName name="Z_340154D9_7F89_4BB8_9420_E351847A8294_.wvu.PrintArea" localSheetId="0" hidden="1">ПКМТП!$A$1:$T$28</definedName>
    <definedName name="Z_523ABBDE_A092_4C95_9705_AC49036304B6_.wvu.PrintArea" localSheetId="0" hidden="1">ПКМТП!$A$1:$T$28</definedName>
    <definedName name="Z_A25021CC_00BF_4481_90B7_D72166B765A0_.wvu.PrintArea" localSheetId="0" hidden="1">ПКМТП!$A$1:$T$28</definedName>
    <definedName name="_xlnm.Print_Area" localSheetId="0">ПКМТП!$A$1:$U$34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6" i="1"/>
  <c r="S25"/>
  <c r="S24"/>
  <c r="S21"/>
  <c r="S20"/>
  <c r="S19"/>
  <c r="S16"/>
  <c r="S15"/>
  <c r="S14"/>
  <c r="S12"/>
  <c r="S11"/>
  <c r="G11"/>
  <c r="G12"/>
  <c r="S10"/>
  <c r="S27" l="1"/>
  <c r="P27"/>
  <c r="O27"/>
  <c r="L27"/>
  <c r="I27"/>
  <c r="G27" s="1"/>
  <c r="C27"/>
  <c r="B27"/>
  <c r="G26"/>
  <c r="N26" s="1"/>
  <c r="D26"/>
  <c r="G25"/>
  <c r="N25" s="1"/>
  <c r="D25"/>
  <c r="F25" s="1"/>
  <c r="G24"/>
  <c r="N24" s="1"/>
  <c r="E27"/>
  <c r="D24"/>
  <c r="S22"/>
  <c r="P22"/>
  <c r="O22"/>
  <c r="L22"/>
  <c r="I22"/>
  <c r="G22" s="1"/>
  <c r="C22"/>
  <c r="B22"/>
  <c r="G21"/>
  <c r="N21" s="1"/>
  <c r="D21"/>
  <c r="F21" s="1"/>
  <c r="G20"/>
  <c r="N20" s="1"/>
  <c r="E22"/>
  <c r="D20"/>
  <c r="G19"/>
  <c r="N19" s="1"/>
  <c r="D19"/>
  <c r="F19" s="1"/>
  <c r="S17"/>
  <c r="P17"/>
  <c r="O17"/>
  <c r="L17"/>
  <c r="I17"/>
  <c r="C17"/>
  <c r="B17"/>
  <c r="D17" s="1"/>
  <c r="G16"/>
  <c r="N16" s="1"/>
  <c r="D16"/>
  <c r="F16" s="1"/>
  <c r="G15"/>
  <c r="N15" s="1"/>
  <c r="D15"/>
  <c r="F15" s="1"/>
  <c r="G14"/>
  <c r="N14" s="1"/>
  <c r="D14"/>
  <c r="S13"/>
  <c r="P13"/>
  <c r="P18" s="1"/>
  <c r="O13"/>
  <c r="O18" s="1"/>
  <c r="L13"/>
  <c r="I13"/>
  <c r="G13" s="1"/>
  <c r="C13"/>
  <c r="C18" s="1"/>
  <c r="B13"/>
  <c r="B18" s="1"/>
  <c r="N12"/>
  <c r="D12"/>
  <c r="F12" s="1"/>
  <c r="N11"/>
  <c r="D11"/>
  <c r="G10"/>
  <c r="N10" s="1"/>
  <c r="D10"/>
  <c r="F10" s="1"/>
  <c r="S18" l="1"/>
  <c r="S23" s="1"/>
  <c r="S28" s="1"/>
  <c r="F24"/>
  <c r="Q24" s="1"/>
  <c r="F26"/>
  <c r="H26" s="1"/>
  <c r="F20"/>
  <c r="F14"/>
  <c r="M14" s="1"/>
  <c r="E13"/>
  <c r="F11"/>
  <c r="Q11" s="1"/>
  <c r="Q10"/>
  <c r="J10"/>
  <c r="M10"/>
  <c r="Q12"/>
  <c r="M12"/>
  <c r="J12"/>
  <c r="H10"/>
  <c r="K10"/>
  <c r="H11"/>
  <c r="K11"/>
  <c r="H12"/>
  <c r="K12"/>
  <c r="D18"/>
  <c r="D13"/>
  <c r="Q15"/>
  <c r="M15"/>
  <c r="J15"/>
  <c r="Q16"/>
  <c r="M16"/>
  <c r="J16"/>
  <c r="Q19"/>
  <c r="M19"/>
  <c r="J19"/>
  <c r="Q21"/>
  <c r="M21"/>
  <c r="J21"/>
  <c r="C23"/>
  <c r="O23"/>
  <c r="Q25"/>
  <c r="M25"/>
  <c r="J25"/>
  <c r="K13"/>
  <c r="I18"/>
  <c r="L18"/>
  <c r="N13"/>
  <c r="J14"/>
  <c r="Q20"/>
  <c r="M20"/>
  <c r="J20"/>
  <c r="B23"/>
  <c r="D23" s="1"/>
  <c r="P23"/>
  <c r="P28" s="1"/>
  <c r="M24"/>
  <c r="Q26"/>
  <c r="M26"/>
  <c r="J26"/>
  <c r="C28"/>
  <c r="O28"/>
  <c r="K14"/>
  <c r="E17"/>
  <c r="F17" s="1"/>
  <c r="G17"/>
  <c r="N17" s="1"/>
  <c r="H19"/>
  <c r="K19"/>
  <c r="H20"/>
  <c r="K20"/>
  <c r="H21"/>
  <c r="K21"/>
  <c r="D22"/>
  <c r="F22" s="1"/>
  <c r="Q22" s="1"/>
  <c r="T22" s="1"/>
  <c r="N22"/>
  <c r="L23"/>
  <c r="K24"/>
  <c r="H25"/>
  <c r="K25"/>
  <c r="D27"/>
  <c r="F27" s="1"/>
  <c r="M27" s="1"/>
  <c r="N27"/>
  <c r="L28"/>
  <c r="H15"/>
  <c r="K15"/>
  <c r="H16"/>
  <c r="K16"/>
  <c r="K22"/>
  <c r="K26"/>
  <c r="K27"/>
  <c r="Q14" l="1"/>
  <c r="F13"/>
  <c r="H13" s="1"/>
  <c r="H14"/>
  <c r="H24"/>
  <c r="M11"/>
  <c r="J24"/>
  <c r="J11"/>
  <c r="J17"/>
  <c r="Q17"/>
  <c r="T17" s="1"/>
  <c r="M17"/>
  <c r="J22"/>
  <c r="T27"/>
  <c r="M22"/>
  <c r="K17"/>
  <c r="B28"/>
  <c r="D28" s="1"/>
  <c r="E18"/>
  <c r="E23" s="1"/>
  <c r="E28" s="1"/>
  <c r="Q27"/>
  <c r="J27"/>
  <c r="H17"/>
  <c r="H22"/>
  <c r="G18"/>
  <c r="H27"/>
  <c r="I23"/>
  <c r="T13"/>
  <c r="J13" l="1"/>
  <c r="Q13"/>
  <c r="M13"/>
  <c r="G23"/>
  <c r="I28"/>
  <c r="F18"/>
  <c r="K18"/>
  <c r="F28"/>
  <c r="N18"/>
  <c r="F23"/>
  <c r="Q23" l="1"/>
  <c r="T23" s="1"/>
  <c r="T28" s="1"/>
  <c r="M23"/>
  <c r="M28"/>
  <c r="Q18"/>
  <c r="T18" s="1"/>
  <c r="M18"/>
  <c r="J18"/>
  <c r="G28"/>
  <c r="K28" s="1"/>
  <c r="J28"/>
  <c r="H23"/>
  <c r="N23"/>
  <c r="H18"/>
  <c r="J23"/>
  <c r="K23"/>
  <c r="H28" l="1"/>
  <c r="N28"/>
  <c r="Q28"/>
</calcChain>
</file>

<file path=xl/sharedStrings.xml><?xml version="1.0" encoding="utf-8"?>
<sst xmlns="http://schemas.openxmlformats.org/spreadsheetml/2006/main" count="61" uniqueCount="42">
  <si>
    <t>Технико-экономические показатели по изолированным энергоузлам Камчатского края</t>
  </si>
  <si>
    <t>Выработка электроэнергии</t>
  </si>
  <si>
    <t>Собственные нужды станции</t>
  </si>
  <si>
    <t>Отпуск э/энергии с шин</t>
  </si>
  <si>
    <t>Покупная энергия(с транзитом)</t>
  </si>
  <si>
    <t>Отпуск э/энергии в сеть</t>
  </si>
  <si>
    <t>Потери э/энергии всего</t>
  </si>
  <si>
    <t>Процент от отпуска</t>
  </si>
  <si>
    <t>в том числе</t>
  </si>
  <si>
    <t>Производственные нужды</t>
  </si>
  <si>
    <t>Хозяйственные нужды</t>
  </si>
  <si>
    <t>Полезный отпуск</t>
  </si>
  <si>
    <t>перерасчет</t>
  </si>
  <si>
    <t>транзит КЭ</t>
  </si>
  <si>
    <t>полезный собств. потребит</t>
  </si>
  <si>
    <t>технические</t>
  </si>
  <si>
    <t>Доля в общих потерях</t>
  </si>
  <si>
    <t>коммерческие</t>
  </si>
  <si>
    <t>тыс.квтч</t>
  </si>
  <si>
    <t>%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</si>
  <si>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</si>
  <si>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</si>
  <si>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</si>
  <si>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</si>
  <si>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</si>
  <si>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</si>
  <si>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</si>
  <si>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</si>
  <si>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I полугодие</t>
  </si>
  <si>
    <t>июль</t>
  </si>
  <si>
    <t>август</t>
  </si>
  <si>
    <t>сентябрь</t>
  </si>
  <si>
    <t>III квартал</t>
  </si>
  <si>
    <t>9 м-цев</t>
  </si>
  <si>
    <t>октябрь</t>
  </si>
  <si>
    <t>ноябрь</t>
  </si>
  <si>
    <t>декабрь</t>
  </si>
  <si>
    <t>IV квартал</t>
  </si>
  <si>
    <t>Год</t>
  </si>
  <si>
    <t>на 2020 год</t>
  </si>
  <si>
    <t>ЭСО     ООО "Терминал "Сероглазка""</t>
  </si>
  <si>
    <t>Руководитель организации                                                   Генеральный директор ООО "Терминал "Сероглазка""                               Вальтер В.Е.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</si>
</sst>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0.0"/>
    <numFmt numFmtId="166" formatCode="#,##0.0"/>
    <numFmt numFmtId="167" formatCode="#,##0.00000000"/>
    <numFmt numFmtId="168" formatCode="0.000"/>
  </numFmts>
  <fonts count="1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b/>
      <sz val="10"/>
      <name val="Arial"/>
      <family val="2"/>
      <charset val="204"/>
    </font>
    <font>
      <b/>
      <u/>
      <sz val="11"/>
      <name val="Arial"/>
      <family val="2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0" xfId="0" applyNumberFormat="1"/>
    <xf numFmtId="0" fontId="7" fillId="0" borderId="0" xfId="0" applyFont="1" applyBorder="1"/>
    <xf numFmtId="0" fontId="5" fillId="0" borderId="0" xfId="0" applyFont="1"/>
    <xf numFmtId="0" fontId="6" fillId="0" borderId="8" xfId="0" applyFont="1" applyBorder="1" applyAlignment="1">
      <alignment horizontal="center" vertical="center" wrapText="1"/>
    </xf>
    <xf numFmtId="0" fontId="0" fillId="0" borderId="13" xfId="0" applyBorder="1"/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/>
    <xf numFmtId="0" fontId="1" fillId="2" borderId="18" xfId="0" applyFont="1" applyFill="1" applyBorder="1"/>
    <xf numFmtId="164" fontId="1" fillId="2" borderId="19" xfId="0" applyNumberFormat="1" applyFont="1" applyFill="1" applyBorder="1"/>
    <xf numFmtId="165" fontId="1" fillId="2" borderId="19" xfId="0" applyNumberFormat="1" applyFont="1" applyFill="1" applyBorder="1"/>
    <xf numFmtId="166" fontId="1" fillId="2" borderId="19" xfId="0" applyNumberFormat="1" applyFont="1" applyFill="1" applyBorder="1"/>
    <xf numFmtId="164" fontId="1" fillId="2" borderId="20" xfId="0" applyNumberFormat="1" applyFont="1" applyFill="1" applyBorder="1"/>
    <xf numFmtId="164" fontId="1" fillId="2" borderId="21" xfId="0" applyNumberFormat="1" applyFont="1" applyFill="1" applyBorder="1"/>
    <xf numFmtId="164" fontId="1" fillId="2" borderId="18" xfId="0" applyNumberFormat="1" applyFont="1" applyFill="1" applyBorder="1"/>
    <xf numFmtId="164" fontId="1" fillId="2" borderId="22" xfId="0" applyNumberFormat="1" applyFont="1" applyFill="1" applyBorder="1"/>
    <xf numFmtId="164" fontId="1" fillId="3" borderId="21" xfId="0" applyNumberFormat="1" applyFont="1" applyFill="1" applyBorder="1"/>
    <xf numFmtId="164" fontId="4" fillId="0" borderId="0" xfId="0" applyNumberFormat="1" applyFont="1" applyBorder="1"/>
    <xf numFmtId="164" fontId="1" fillId="0" borderId="0" xfId="0" applyNumberFormat="1" applyFont="1"/>
    <xf numFmtId="0" fontId="1" fillId="2" borderId="23" xfId="0" applyFont="1" applyFill="1" applyBorder="1"/>
    <xf numFmtId="164" fontId="1" fillId="2" borderId="24" xfId="0" applyNumberFormat="1" applyFont="1" applyFill="1" applyBorder="1"/>
    <xf numFmtId="165" fontId="1" fillId="2" borderId="24" xfId="0" applyNumberFormat="1" applyFont="1" applyFill="1" applyBorder="1"/>
    <xf numFmtId="164" fontId="1" fillId="2" borderId="25" xfId="0" applyNumberFormat="1" applyFont="1" applyFill="1" applyBorder="1"/>
    <xf numFmtId="164" fontId="1" fillId="2" borderId="26" xfId="0" applyNumberFormat="1" applyFont="1" applyFill="1" applyBorder="1"/>
    <xf numFmtId="164" fontId="1" fillId="2" borderId="23" xfId="0" applyNumberFormat="1" applyFont="1" applyFill="1" applyBorder="1"/>
    <xf numFmtId="164" fontId="1" fillId="2" borderId="27" xfId="0" applyNumberFormat="1" applyFont="1" applyFill="1" applyBorder="1"/>
    <xf numFmtId="0" fontId="8" fillId="4" borderId="28" xfId="0" applyFont="1" applyFill="1" applyBorder="1"/>
    <xf numFmtId="164" fontId="8" fillId="4" borderId="29" xfId="0" applyNumberFormat="1" applyFont="1" applyFill="1" applyBorder="1"/>
    <xf numFmtId="165" fontId="8" fillId="4" borderId="29" xfId="0" applyNumberFormat="1" applyFont="1" applyFill="1" applyBorder="1"/>
    <xf numFmtId="164" fontId="8" fillId="4" borderId="30" xfId="0" applyNumberFormat="1" applyFont="1" applyFill="1" applyBorder="1"/>
    <xf numFmtId="164" fontId="8" fillId="4" borderId="31" xfId="0" applyNumberFormat="1" applyFont="1" applyFill="1" applyBorder="1"/>
    <xf numFmtId="164" fontId="8" fillId="4" borderId="28" xfId="0" applyNumberFormat="1" applyFont="1" applyFill="1" applyBorder="1"/>
    <xf numFmtId="164" fontId="8" fillId="4" borderId="32" xfId="0" applyNumberFormat="1" applyFont="1" applyFill="1" applyBorder="1"/>
    <xf numFmtId="0" fontId="1" fillId="2" borderId="13" xfId="0" applyFont="1" applyFill="1" applyBorder="1"/>
    <xf numFmtId="164" fontId="1" fillId="2" borderId="14" xfId="0" applyNumberFormat="1" applyFont="1" applyFill="1" applyBorder="1"/>
    <xf numFmtId="165" fontId="1" fillId="2" borderId="14" xfId="0" applyNumberFormat="1" applyFont="1" applyFill="1" applyBorder="1"/>
    <xf numFmtId="164" fontId="1" fillId="2" borderId="15" xfId="0" applyNumberFormat="1" applyFont="1" applyFill="1" applyBorder="1"/>
    <xf numFmtId="164" fontId="1" fillId="2" borderId="16" xfId="0" applyNumberFormat="1" applyFont="1" applyFill="1" applyBorder="1"/>
    <xf numFmtId="164" fontId="1" fillId="2" borderId="13" xfId="0" applyNumberFormat="1" applyFont="1" applyFill="1" applyBorder="1"/>
    <xf numFmtId="164" fontId="1" fillId="2" borderId="33" xfId="0" applyNumberFormat="1" applyFont="1" applyFill="1" applyBorder="1"/>
    <xf numFmtId="164" fontId="1" fillId="5" borderId="19" xfId="0" applyNumberFormat="1" applyFont="1" applyFill="1" applyBorder="1"/>
    <xf numFmtId="165" fontId="1" fillId="5" borderId="19" xfId="0" applyNumberFormat="1" applyFont="1" applyFill="1" applyBorder="1"/>
    <xf numFmtId="164" fontId="1" fillId="5" borderId="20" xfId="0" applyNumberFormat="1" applyFont="1" applyFill="1" applyBorder="1"/>
    <xf numFmtId="164" fontId="1" fillId="5" borderId="21" xfId="0" applyNumberFormat="1" applyFont="1" applyFill="1" applyBorder="1"/>
    <xf numFmtId="164" fontId="1" fillId="5" borderId="18" xfId="0" applyNumberFormat="1" applyFont="1" applyFill="1" applyBorder="1"/>
    <xf numFmtId="164" fontId="1" fillId="5" borderId="22" xfId="0" applyNumberFormat="1" applyFont="1" applyFill="1" applyBorder="1"/>
    <xf numFmtId="164" fontId="4" fillId="5" borderId="0" xfId="0" applyNumberFormat="1" applyFont="1" applyFill="1" applyBorder="1"/>
    <xf numFmtId="164" fontId="1" fillId="5" borderId="0" xfId="0" applyNumberFormat="1" applyFont="1" applyFill="1" applyBorder="1"/>
    <xf numFmtId="0" fontId="8" fillId="6" borderId="28" xfId="0" applyFont="1" applyFill="1" applyBorder="1"/>
    <xf numFmtId="164" fontId="8" fillId="6" borderId="29" xfId="0" applyNumberFormat="1" applyFont="1" applyFill="1" applyBorder="1"/>
    <xf numFmtId="165" fontId="8" fillId="6" borderId="29" xfId="0" applyNumberFormat="1" applyFont="1" applyFill="1" applyBorder="1"/>
    <xf numFmtId="164" fontId="8" fillId="6" borderId="30" xfId="0" applyNumberFormat="1" applyFont="1" applyFill="1" applyBorder="1"/>
    <xf numFmtId="164" fontId="8" fillId="6" borderId="31" xfId="0" applyNumberFormat="1" applyFont="1" applyFill="1" applyBorder="1"/>
    <xf numFmtId="164" fontId="8" fillId="6" borderId="28" xfId="0" applyNumberFormat="1" applyFont="1" applyFill="1" applyBorder="1"/>
    <xf numFmtId="164" fontId="8" fillId="6" borderId="32" xfId="0" applyNumberFormat="1" applyFont="1" applyFill="1" applyBorder="1"/>
    <xf numFmtId="0" fontId="1" fillId="5" borderId="18" xfId="0" applyFont="1" applyFill="1" applyBorder="1"/>
    <xf numFmtId="167" fontId="1" fillId="0" borderId="0" xfId="0" applyNumberFormat="1" applyFont="1"/>
    <xf numFmtId="0" fontId="1" fillId="0" borderId="18" xfId="0" applyFont="1" applyBorder="1"/>
    <xf numFmtId="168" fontId="1" fillId="0" borderId="0" xfId="0" applyNumberFormat="1" applyFont="1"/>
    <xf numFmtId="164" fontId="4" fillId="0" borderId="0" xfId="0" applyNumberFormat="1" applyFont="1"/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AFC18"/>
    <pageSetUpPr fitToPage="1"/>
  </sheetPr>
  <dimension ref="A1:X48"/>
  <sheetViews>
    <sheetView tabSelected="1" zoomScale="90" zoomScaleNormal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K41" sqref="K41"/>
    </sheetView>
  </sheetViews>
  <sheetFormatPr defaultRowHeight="12.75"/>
  <cols>
    <col min="1" max="1" width="11.85546875" customWidth="1"/>
    <col min="2" max="2" width="11.7109375" customWidth="1"/>
    <col min="3" max="4" width="10.7109375" customWidth="1"/>
    <col min="5" max="5" width="13.5703125" customWidth="1"/>
    <col min="6" max="8" width="10.7109375" customWidth="1"/>
    <col min="9" max="9" width="12.7109375" customWidth="1"/>
    <col min="10" max="11" width="12.28515625" customWidth="1"/>
    <col min="12" max="17" width="10.7109375" customWidth="1"/>
    <col min="18" max="18" width="12.7109375" customWidth="1"/>
    <col min="19" max="20" width="10.7109375" customWidth="1"/>
    <col min="21" max="21" width="12.42578125" style="5" bestFit="1" customWidth="1"/>
    <col min="22" max="22" width="14.140625" bestFit="1" customWidth="1"/>
    <col min="23" max="23" width="14.85546875" customWidth="1"/>
  </cols>
  <sheetData>
    <row r="1" spans="1:23" ht="15.75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3" ht="15.75">
      <c r="A2" s="2" t="s">
        <v>39</v>
      </c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4"/>
      <c r="R2" s="4"/>
      <c r="S2" s="4"/>
      <c r="T2" s="4"/>
    </row>
    <row r="3" spans="1:23" ht="15.75">
      <c r="D3" s="4"/>
      <c r="E3" s="4"/>
      <c r="F3" s="4"/>
      <c r="G3" s="6"/>
      <c r="H3" s="6"/>
      <c r="I3" s="6"/>
      <c r="J3" s="6"/>
      <c r="K3" s="6"/>
      <c r="L3" s="6"/>
      <c r="M3" s="6"/>
      <c r="N3" s="6"/>
      <c r="O3" s="6"/>
      <c r="P3" s="6"/>
      <c r="Q3" s="4"/>
      <c r="R3" s="4"/>
      <c r="S3" s="4"/>
      <c r="T3" s="4"/>
    </row>
    <row r="4" spans="1:23" ht="15.75">
      <c r="B4" s="86" t="s">
        <v>40</v>
      </c>
      <c r="C4" s="86"/>
      <c r="D4" s="86"/>
      <c r="E4" s="86"/>
      <c r="F4" s="86"/>
      <c r="G4" s="86"/>
      <c r="H4" s="86"/>
      <c r="I4" s="6"/>
      <c r="J4" s="6"/>
      <c r="K4" s="6"/>
      <c r="L4" s="6"/>
      <c r="M4" s="6"/>
      <c r="N4" s="6"/>
      <c r="O4" s="6"/>
      <c r="P4" s="6"/>
      <c r="Q4" s="4"/>
      <c r="R4" s="4"/>
      <c r="S4" s="4"/>
      <c r="T4" s="4"/>
    </row>
    <row r="5" spans="1:23" ht="15.75">
      <c r="D5" s="4"/>
      <c r="E5" s="4"/>
      <c r="F5" s="4"/>
      <c r="G5" s="7"/>
      <c r="H5" s="7"/>
      <c r="I5" s="6"/>
      <c r="J5" s="6"/>
      <c r="K5" s="6"/>
      <c r="L5" s="6"/>
      <c r="M5" s="6"/>
      <c r="N5" s="6"/>
      <c r="O5" s="6"/>
      <c r="P5" s="6"/>
      <c r="Q5" s="4"/>
      <c r="R5" s="4"/>
      <c r="S5" s="4"/>
      <c r="T5" s="4"/>
    </row>
    <row r="6" spans="1:23" ht="13.5" thickBot="1">
      <c r="F6" s="8"/>
    </row>
    <row r="7" spans="1:23" s="10" customFormat="1" ht="12" customHeight="1">
      <c r="A7" s="74"/>
      <c r="B7" s="76" t="s">
        <v>1</v>
      </c>
      <c r="C7" s="76" t="s">
        <v>2</v>
      </c>
      <c r="D7" s="76" t="s">
        <v>3</v>
      </c>
      <c r="E7" s="76" t="s">
        <v>4</v>
      </c>
      <c r="F7" s="72" t="s">
        <v>5</v>
      </c>
      <c r="G7" s="76" t="s">
        <v>6</v>
      </c>
      <c r="H7" s="76" t="s">
        <v>7</v>
      </c>
      <c r="I7" s="76" t="s">
        <v>8</v>
      </c>
      <c r="J7" s="76"/>
      <c r="K7" s="76"/>
      <c r="L7" s="76"/>
      <c r="M7" s="76"/>
      <c r="N7" s="76"/>
      <c r="O7" s="76" t="s">
        <v>9</v>
      </c>
      <c r="P7" s="84" t="s">
        <v>10</v>
      </c>
      <c r="Q7" s="82" t="s">
        <v>11</v>
      </c>
      <c r="R7" s="78" t="s">
        <v>12</v>
      </c>
      <c r="S7" s="80" t="s">
        <v>13</v>
      </c>
      <c r="T7" s="82" t="s">
        <v>14</v>
      </c>
      <c r="U7" s="9"/>
    </row>
    <row r="8" spans="1:23" s="10" customFormat="1" ht="39.75" customHeight="1" thickBot="1">
      <c r="A8" s="75"/>
      <c r="B8" s="77"/>
      <c r="C8" s="77"/>
      <c r="D8" s="77"/>
      <c r="E8" s="77"/>
      <c r="F8" s="73"/>
      <c r="G8" s="77"/>
      <c r="H8" s="77"/>
      <c r="I8" s="11" t="s">
        <v>15</v>
      </c>
      <c r="J8" s="11" t="s">
        <v>7</v>
      </c>
      <c r="K8" s="11" t="s">
        <v>16</v>
      </c>
      <c r="L8" s="11" t="s">
        <v>17</v>
      </c>
      <c r="M8" s="11" t="s">
        <v>7</v>
      </c>
      <c r="N8" s="11" t="s">
        <v>16</v>
      </c>
      <c r="O8" s="77"/>
      <c r="P8" s="85"/>
      <c r="Q8" s="83"/>
      <c r="R8" s="79"/>
      <c r="S8" s="81"/>
      <c r="T8" s="83"/>
      <c r="U8" s="9"/>
    </row>
    <row r="9" spans="1:23">
      <c r="A9" s="12"/>
      <c r="B9" s="13" t="s">
        <v>18</v>
      </c>
      <c r="C9" s="13" t="s">
        <v>18</v>
      </c>
      <c r="D9" s="13" t="s">
        <v>18</v>
      </c>
      <c r="E9" s="13" t="s">
        <v>18</v>
      </c>
      <c r="F9" s="13" t="s">
        <v>18</v>
      </c>
      <c r="G9" s="13" t="s">
        <v>18</v>
      </c>
      <c r="H9" s="13" t="s">
        <v>19</v>
      </c>
      <c r="I9" s="13" t="s">
        <v>18</v>
      </c>
      <c r="J9" s="13" t="s">
        <v>19</v>
      </c>
      <c r="K9" s="13" t="s">
        <v>19</v>
      </c>
      <c r="L9" s="13" t="s">
        <v>18</v>
      </c>
      <c r="M9" s="13" t="s">
        <v>19</v>
      </c>
      <c r="N9" s="13" t="s">
        <v>19</v>
      </c>
      <c r="O9" s="13" t="s">
        <v>18</v>
      </c>
      <c r="P9" s="14" t="s">
        <v>18</v>
      </c>
      <c r="Q9" s="15" t="s">
        <v>18</v>
      </c>
      <c r="R9" s="16"/>
      <c r="S9" s="17" t="s">
        <v>18</v>
      </c>
      <c r="T9" s="15" t="s">
        <v>18</v>
      </c>
      <c r="U9" s="18"/>
      <c r="V9" s="19"/>
    </row>
    <row r="10" spans="1:23" s="19" customFormat="1">
      <c r="A10" s="20" t="s">
        <v>20</v>
      </c>
      <c r="B10" s="21"/>
      <c r="C10" s="21">
        <v>0</v>
      </c>
      <c r="D10" s="21">
        <f t="shared" ref="D10:D28" si="0">B10-C10</f>
        <v>0</v>
      </c>
      <c r="E10" s="21">
        <v>675</v>
      </c>
      <c r="F10" s="21">
        <f t="shared" ref="F10:F28" si="1">D10+E10</f>
        <v>675</v>
      </c>
      <c r="G10" s="21">
        <f t="shared" ref="G10:G28" si="2">I10+L10</f>
        <v>28.3</v>
      </c>
      <c r="H10" s="22">
        <f t="shared" ref="H10:H28" si="3">G10/F10*100</f>
        <v>4.1925925925925931</v>
      </c>
      <c r="I10" s="21">
        <v>28.3</v>
      </c>
      <c r="J10" s="22">
        <f t="shared" ref="J10:J28" si="4">I10/F10*100</f>
        <v>4.1925925925925931</v>
      </c>
      <c r="K10" s="23">
        <f t="shared" ref="K10:K28" si="5">I10/G10*100</f>
        <v>100</v>
      </c>
      <c r="L10" s="21"/>
      <c r="M10" s="22">
        <f t="shared" ref="M10:M28" si="6">L10/F10*100</f>
        <v>0</v>
      </c>
      <c r="N10" s="22">
        <f t="shared" ref="N10:N28" si="7">L10/G10*100</f>
        <v>0</v>
      </c>
      <c r="O10" s="21"/>
      <c r="P10" s="24"/>
      <c r="Q10" s="25">
        <f>F10-G10-O10-P10</f>
        <v>646.70000000000005</v>
      </c>
      <c r="R10" s="26"/>
      <c r="S10" s="27">
        <f>Q10</f>
        <v>646.70000000000005</v>
      </c>
      <c r="T10" s="28"/>
      <c r="U10" s="29"/>
      <c r="V10" s="30"/>
      <c r="W10" s="30"/>
    </row>
    <row r="11" spans="1:23" s="19" customFormat="1">
      <c r="A11" s="20" t="s">
        <v>21</v>
      </c>
      <c r="B11" s="21"/>
      <c r="C11" s="21"/>
      <c r="D11" s="21">
        <f t="shared" si="0"/>
        <v>0</v>
      </c>
      <c r="E11" s="21">
        <v>555</v>
      </c>
      <c r="F11" s="21">
        <f t="shared" si="1"/>
        <v>555</v>
      </c>
      <c r="G11" s="21">
        <f t="shared" si="2"/>
        <v>24.9</v>
      </c>
      <c r="H11" s="22">
        <f t="shared" si="3"/>
        <v>4.4864864864864868</v>
      </c>
      <c r="I11" s="21">
        <v>24.9</v>
      </c>
      <c r="J11" s="22">
        <f t="shared" si="4"/>
        <v>4.4864864864864868</v>
      </c>
      <c r="K11" s="23">
        <f t="shared" si="5"/>
        <v>100</v>
      </c>
      <c r="L11" s="21"/>
      <c r="M11" s="22">
        <f t="shared" si="6"/>
        <v>0</v>
      </c>
      <c r="N11" s="22">
        <f t="shared" si="7"/>
        <v>0</v>
      </c>
      <c r="O11" s="21"/>
      <c r="P11" s="24"/>
      <c r="Q11" s="25">
        <f t="shared" ref="Q11:Q28" si="8">F11-G11-O11-P11</f>
        <v>530.1</v>
      </c>
      <c r="R11" s="26"/>
      <c r="S11" s="27">
        <f>Q11</f>
        <v>530.1</v>
      </c>
      <c r="T11" s="25"/>
      <c r="U11" s="29"/>
      <c r="V11" s="30"/>
    </row>
    <row r="12" spans="1:23" s="19" customFormat="1" ht="13.5" thickBot="1">
      <c r="A12" s="31" t="s">
        <v>22</v>
      </c>
      <c r="B12" s="32"/>
      <c r="C12" s="32"/>
      <c r="D12" s="32">
        <f t="shared" si="0"/>
        <v>0</v>
      </c>
      <c r="E12" s="32">
        <v>590</v>
      </c>
      <c r="F12" s="32">
        <f t="shared" si="1"/>
        <v>590</v>
      </c>
      <c r="G12" s="32">
        <f t="shared" si="2"/>
        <v>26.5</v>
      </c>
      <c r="H12" s="33">
        <f t="shared" si="3"/>
        <v>4.4915254237288131</v>
      </c>
      <c r="I12" s="32">
        <v>26.5</v>
      </c>
      <c r="J12" s="33">
        <f t="shared" si="4"/>
        <v>4.4915254237288131</v>
      </c>
      <c r="K12" s="33">
        <f t="shared" si="5"/>
        <v>100</v>
      </c>
      <c r="L12" s="32"/>
      <c r="M12" s="33">
        <f t="shared" si="6"/>
        <v>0</v>
      </c>
      <c r="N12" s="33">
        <f t="shared" si="7"/>
        <v>0</v>
      </c>
      <c r="O12" s="32"/>
      <c r="P12" s="34"/>
      <c r="Q12" s="35">
        <f t="shared" si="8"/>
        <v>563.5</v>
      </c>
      <c r="R12" s="36"/>
      <c r="S12" s="37">
        <f>Q12</f>
        <v>563.5</v>
      </c>
      <c r="T12" s="35"/>
      <c r="U12" s="29"/>
      <c r="V12" s="30"/>
    </row>
    <row r="13" spans="1:23" ht="13.5" thickBot="1">
      <c r="A13" s="38" t="s">
        <v>23</v>
      </c>
      <c r="B13" s="39">
        <f>B10+B11+B12</f>
        <v>0</v>
      </c>
      <c r="C13" s="39">
        <f>C10+C11+C12</f>
        <v>0</v>
      </c>
      <c r="D13" s="39">
        <f t="shared" si="0"/>
        <v>0</v>
      </c>
      <c r="E13" s="39">
        <f>E10+E11+E12</f>
        <v>1820</v>
      </c>
      <c r="F13" s="39">
        <f t="shared" si="1"/>
        <v>1820</v>
      </c>
      <c r="G13" s="39">
        <f t="shared" si="2"/>
        <v>79.7</v>
      </c>
      <c r="H13" s="40">
        <f t="shared" si="3"/>
        <v>4.3791208791208796</v>
      </c>
      <c r="I13" s="39">
        <f>I10+I11+I12</f>
        <v>79.7</v>
      </c>
      <c r="J13" s="40">
        <f t="shared" si="4"/>
        <v>4.3791208791208796</v>
      </c>
      <c r="K13" s="40">
        <f t="shared" si="5"/>
        <v>100</v>
      </c>
      <c r="L13" s="39">
        <f>L10+L11+L12</f>
        <v>0</v>
      </c>
      <c r="M13" s="40">
        <f t="shared" si="6"/>
        <v>0</v>
      </c>
      <c r="N13" s="40">
        <f t="shared" si="7"/>
        <v>0</v>
      </c>
      <c r="O13" s="39">
        <f>O10+O11+O12</f>
        <v>0</v>
      </c>
      <c r="P13" s="41">
        <f>P10+P11+P12</f>
        <v>0</v>
      </c>
      <c r="Q13" s="42">
        <f t="shared" si="8"/>
        <v>1740.3</v>
      </c>
      <c r="R13" s="43"/>
      <c r="S13" s="44">
        <f>S12+S11+S10</f>
        <v>1740.3</v>
      </c>
      <c r="T13" s="42">
        <f>T12+T11+T10</f>
        <v>0</v>
      </c>
      <c r="U13" s="29"/>
      <c r="V13" s="30"/>
    </row>
    <row r="14" spans="1:23" s="19" customFormat="1">
      <c r="A14" s="45" t="s">
        <v>24</v>
      </c>
      <c r="B14" s="46"/>
      <c r="C14" s="46"/>
      <c r="D14" s="46">
        <f t="shared" si="0"/>
        <v>0</v>
      </c>
      <c r="E14" s="46">
        <v>685</v>
      </c>
      <c r="F14" s="46">
        <f t="shared" si="1"/>
        <v>685</v>
      </c>
      <c r="G14" s="46">
        <f t="shared" si="2"/>
        <v>29.3</v>
      </c>
      <c r="H14" s="47">
        <f t="shared" si="3"/>
        <v>4.2773722627737234</v>
      </c>
      <c r="I14" s="46">
        <v>29.3</v>
      </c>
      <c r="J14" s="47">
        <f t="shared" si="4"/>
        <v>4.2773722627737234</v>
      </c>
      <c r="K14" s="47">
        <f t="shared" si="5"/>
        <v>100</v>
      </c>
      <c r="L14" s="46"/>
      <c r="M14" s="47">
        <f t="shared" si="6"/>
        <v>0</v>
      </c>
      <c r="N14" s="47">
        <f t="shared" si="7"/>
        <v>0</v>
      </c>
      <c r="O14" s="46"/>
      <c r="P14" s="48"/>
      <c r="Q14" s="49">
        <f t="shared" si="8"/>
        <v>655.7</v>
      </c>
      <c r="R14" s="50"/>
      <c r="S14" s="51">
        <f>Q14</f>
        <v>655.7</v>
      </c>
      <c r="T14" s="49"/>
      <c r="U14" s="29"/>
      <c r="V14" s="30"/>
    </row>
    <row r="15" spans="1:23" s="19" customFormat="1">
      <c r="A15" s="20" t="s">
        <v>25</v>
      </c>
      <c r="B15" s="21"/>
      <c r="C15" s="21"/>
      <c r="D15" s="21">
        <f t="shared" si="0"/>
        <v>0</v>
      </c>
      <c r="E15" s="21">
        <v>586</v>
      </c>
      <c r="F15" s="21">
        <f t="shared" si="1"/>
        <v>586</v>
      </c>
      <c r="G15" s="21">
        <f t="shared" si="2"/>
        <v>25.2</v>
      </c>
      <c r="H15" s="22">
        <f t="shared" si="3"/>
        <v>4.3003412969283277</v>
      </c>
      <c r="I15" s="21">
        <v>25.2</v>
      </c>
      <c r="J15" s="22">
        <f t="shared" si="4"/>
        <v>4.3003412969283277</v>
      </c>
      <c r="K15" s="22">
        <f t="shared" si="5"/>
        <v>100</v>
      </c>
      <c r="L15" s="21"/>
      <c r="M15" s="22">
        <f t="shared" si="6"/>
        <v>0</v>
      </c>
      <c r="N15" s="22">
        <f t="shared" si="7"/>
        <v>0</v>
      </c>
      <c r="O15" s="21"/>
      <c r="P15" s="24"/>
      <c r="Q15" s="25">
        <f t="shared" si="8"/>
        <v>560.79999999999995</v>
      </c>
      <c r="R15" s="26"/>
      <c r="S15" s="27">
        <f>Q15</f>
        <v>560.79999999999995</v>
      </c>
      <c r="T15" s="25"/>
      <c r="U15" s="29"/>
      <c r="V15" s="30"/>
    </row>
    <row r="16" spans="1:23" s="19" customFormat="1" ht="13.5" thickBot="1">
      <c r="A16" s="20" t="s">
        <v>26</v>
      </c>
      <c r="B16" s="21"/>
      <c r="C16" s="21"/>
      <c r="D16" s="21">
        <f t="shared" si="0"/>
        <v>0</v>
      </c>
      <c r="E16" s="52">
        <v>545</v>
      </c>
      <c r="F16" s="52">
        <f t="shared" si="1"/>
        <v>545</v>
      </c>
      <c r="G16" s="52">
        <f t="shared" si="2"/>
        <v>23.9</v>
      </c>
      <c r="H16" s="53">
        <f t="shared" si="3"/>
        <v>4.3853211009174311</v>
      </c>
      <c r="I16" s="52">
        <v>23.9</v>
      </c>
      <c r="J16" s="53">
        <f t="shared" si="4"/>
        <v>4.3853211009174311</v>
      </c>
      <c r="K16" s="53">
        <f t="shared" si="5"/>
        <v>100</v>
      </c>
      <c r="L16" s="52"/>
      <c r="M16" s="53">
        <f t="shared" si="6"/>
        <v>0</v>
      </c>
      <c r="N16" s="53">
        <f t="shared" si="7"/>
        <v>0</v>
      </c>
      <c r="O16" s="52"/>
      <c r="P16" s="54"/>
      <c r="Q16" s="55">
        <f t="shared" si="8"/>
        <v>521.1</v>
      </c>
      <c r="R16" s="56"/>
      <c r="S16" s="57">
        <f>Q16</f>
        <v>521.1</v>
      </c>
      <c r="T16" s="55"/>
      <c r="U16" s="58"/>
      <c r="V16" s="59"/>
    </row>
    <row r="17" spans="1:24" ht="13.5" thickBot="1">
      <c r="A17" s="38" t="s">
        <v>27</v>
      </c>
      <c r="B17" s="39">
        <f>B14+B15+B16</f>
        <v>0</v>
      </c>
      <c r="C17" s="39">
        <f>C14+C15+C16</f>
        <v>0</v>
      </c>
      <c r="D17" s="39">
        <f t="shared" si="0"/>
        <v>0</v>
      </c>
      <c r="E17" s="39">
        <f>E14+E15+E16</f>
        <v>1816</v>
      </c>
      <c r="F17" s="39">
        <f t="shared" si="1"/>
        <v>1816</v>
      </c>
      <c r="G17" s="39">
        <f t="shared" si="2"/>
        <v>78.400000000000006</v>
      </c>
      <c r="H17" s="40">
        <f t="shared" si="3"/>
        <v>4.3171806167400888</v>
      </c>
      <c r="I17" s="39">
        <f>I14+I15+I16</f>
        <v>78.400000000000006</v>
      </c>
      <c r="J17" s="40">
        <f t="shared" si="4"/>
        <v>4.3171806167400888</v>
      </c>
      <c r="K17" s="40">
        <f t="shared" si="5"/>
        <v>100</v>
      </c>
      <c r="L17" s="39">
        <f>L14+L15+L16</f>
        <v>0</v>
      </c>
      <c r="M17" s="40">
        <f t="shared" si="6"/>
        <v>0</v>
      </c>
      <c r="N17" s="40">
        <f t="shared" si="7"/>
        <v>0</v>
      </c>
      <c r="O17" s="39">
        <f>O14+O15+O16</f>
        <v>0</v>
      </c>
      <c r="P17" s="41">
        <f>P14+P15+P16</f>
        <v>0</v>
      </c>
      <c r="Q17" s="42">
        <f t="shared" si="8"/>
        <v>1737.6</v>
      </c>
      <c r="R17" s="43"/>
      <c r="S17" s="44">
        <f>S16+S15+S14</f>
        <v>1737.6000000000001</v>
      </c>
      <c r="T17" s="42">
        <f t="shared" ref="T17:T23" si="9">Q17-S17</f>
        <v>0</v>
      </c>
      <c r="U17" s="29"/>
      <c r="V17" s="30"/>
    </row>
    <row r="18" spans="1:24" ht="13.5" thickBot="1">
      <c r="A18" s="60" t="s">
        <v>28</v>
      </c>
      <c r="B18" s="61">
        <f>B13+B17</f>
        <v>0</v>
      </c>
      <c r="C18" s="61">
        <f>C13+C17</f>
        <v>0</v>
      </c>
      <c r="D18" s="61">
        <f t="shared" si="0"/>
        <v>0</v>
      </c>
      <c r="E18" s="61">
        <f>E13+E17</f>
        <v>3636</v>
      </c>
      <c r="F18" s="61">
        <f t="shared" si="1"/>
        <v>3636</v>
      </c>
      <c r="G18" s="61">
        <f t="shared" si="2"/>
        <v>158.10000000000002</v>
      </c>
      <c r="H18" s="62">
        <f t="shared" si="3"/>
        <v>4.3481848184818492</v>
      </c>
      <c r="I18" s="61">
        <f>I13+I17</f>
        <v>158.10000000000002</v>
      </c>
      <c r="J18" s="62">
        <f t="shared" si="4"/>
        <v>4.3481848184818492</v>
      </c>
      <c r="K18" s="62">
        <f t="shared" si="5"/>
        <v>100</v>
      </c>
      <c r="L18" s="61">
        <f>L13+L17</f>
        <v>0</v>
      </c>
      <c r="M18" s="62">
        <f t="shared" si="6"/>
        <v>0</v>
      </c>
      <c r="N18" s="62">
        <f t="shared" si="7"/>
        <v>0</v>
      </c>
      <c r="O18" s="61">
        <f>O13+O17</f>
        <v>0</v>
      </c>
      <c r="P18" s="63">
        <f>P13+P17</f>
        <v>0</v>
      </c>
      <c r="Q18" s="64">
        <f t="shared" si="8"/>
        <v>3477.9</v>
      </c>
      <c r="R18" s="65"/>
      <c r="S18" s="66">
        <f>S13+S17</f>
        <v>3477.9</v>
      </c>
      <c r="T18" s="64">
        <f t="shared" si="9"/>
        <v>0</v>
      </c>
      <c r="U18" s="29"/>
      <c r="V18" s="30"/>
    </row>
    <row r="19" spans="1:24" s="19" customFormat="1">
      <c r="A19" s="67" t="s">
        <v>29</v>
      </c>
      <c r="B19" s="52"/>
      <c r="C19" s="52"/>
      <c r="D19" s="52">
        <f>B19-C19</f>
        <v>0</v>
      </c>
      <c r="E19" s="52">
        <v>585</v>
      </c>
      <c r="F19" s="52">
        <f>D19+E19</f>
        <v>585</v>
      </c>
      <c r="G19" s="52">
        <f>I19+L19</f>
        <v>26</v>
      </c>
      <c r="H19" s="53">
        <f>G19/F19*100</f>
        <v>4.4444444444444446</v>
      </c>
      <c r="I19" s="52">
        <v>26</v>
      </c>
      <c r="J19" s="53">
        <f>I19/F19*100</f>
        <v>4.4444444444444446</v>
      </c>
      <c r="K19" s="53">
        <f>I19/G19*100</f>
        <v>100</v>
      </c>
      <c r="L19" s="52"/>
      <c r="M19" s="53">
        <f>L19/F19*100</f>
        <v>0</v>
      </c>
      <c r="N19" s="53">
        <f>L19/G19*100</f>
        <v>0</v>
      </c>
      <c r="O19" s="52"/>
      <c r="P19" s="54"/>
      <c r="Q19" s="55">
        <f>F19-G19-O19-P19</f>
        <v>559</v>
      </c>
      <c r="R19" s="56"/>
      <c r="S19" s="57">
        <f>Q19</f>
        <v>559</v>
      </c>
      <c r="T19" s="55"/>
      <c r="U19" s="29"/>
      <c r="V19" s="30"/>
      <c r="W19" s="30"/>
    </row>
    <row r="20" spans="1:24" s="19" customFormat="1">
      <c r="A20" s="20" t="s">
        <v>30</v>
      </c>
      <c r="B20" s="21"/>
      <c r="C20" s="21"/>
      <c r="D20" s="21">
        <f>B20-C20</f>
        <v>0</v>
      </c>
      <c r="E20" s="52">
        <v>685</v>
      </c>
      <c r="F20" s="21">
        <f>D20+E20</f>
        <v>685</v>
      </c>
      <c r="G20" s="21">
        <f>I20+L20</f>
        <v>29.3</v>
      </c>
      <c r="H20" s="22">
        <f>G20/F20*100</f>
        <v>4.2773722627737234</v>
      </c>
      <c r="I20" s="21">
        <v>29.3</v>
      </c>
      <c r="J20" s="22">
        <f>I20/F20*100</f>
        <v>4.2773722627737234</v>
      </c>
      <c r="K20" s="22">
        <f>I20/G20*100</f>
        <v>100</v>
      </c>
      <c r="L20" s="21"/>
      <c r="M20" s="22">
        <f>L20/F20*100</f>
        <v>0</v>
      </c>
      <c r="N20" s="22">
        <f>L20/G20*100</f>
        <v>0</v>
      </c>
      <c r="O20" s="21"/>
      <c r="P20" s="24"/>
      <c r="Q20" s="25">
        <f>F20-G20-O20-P20</f>
        <v>655.7</v>
      </c>
      <c r="R20" s="26"/>
      <c r="S20" s="27">
        <f>Q20</f>
        <v>655.7</v>
      </c>
      <c r="T20" s="25"/>
      <c r="U20" s="29"/>
      <c r="V20" s="30"/>
      <c r="W20" s="68"/>
      <c r="X20" s="30"/>
    </row>
    <row r="21" spans="1:24" s="19" customFormat="1" ht="13.5" thickBot="1">
      <c r="A21" s="20" t="s">
        <v>31</v>
      </c>
      <c r="B21" s="21"/>
      <c r="C21" s="21"/>
      <c r="D21" s="21">
        <f>B21-C21</f>
        <v>0</v>
      </c>
      <c r="E21" s="21">
        <v>710</v>
      </c>
      <c r="F21" s="21">
        <f>D21+E21</f>
        <v>710</v>
      </c>
      <c r="G21" s="21">
        <f>I21+L21</f>
        <v>30.4</v>
      </c>
      <c r="H21" s="22">
        <f>G21/F21*100</f>
        <v>4.28169014084507</v>
      </c>
      <c r="I21" s="21">
        <v>30.4</v>
      </c>
      <c r="J21" s="22">
        <f>I21/F21*100</f>
        <v>4.28169014084507</v>
      </c>
      <c r="K21" s="22">
        <f>I21/G21*100</f>
        <v>100</v>
      </c>
      <c r="L21" s="21"/>
      <c r="M21" s="22">
        <f>L21/F21*100</f>
        <v>0</v>
      </c>
      <c r="N21" s="22">
        <f>L21/G21*100</f>
        <v>0</v>
      </c>
      <c r="O21" s="21"/>
      <c r="P21" s="24"/>
      <c r="Q21" s="25">
        <f>F21-G21-O21-P21</f>
        <v>679.6</v>
      </c>
      <c r="R21" s="26"/>
      <c r="S21" s="27">
        <f>Q21</f>
        <v>679.6</v>
      </c>
      <c r="T21" s="25"/>
      <c r="U21" s="29"/>
      <c r="V21" s="30"/>
      <c r="W21" s="68"/>
    </row>
    <row r="22" spans="1:24" ht="13.5" thickBot="1">
      <c r="A22" s="38" t="s">
        <v>32</v>
      </c>
      <c r="B22" s="39">
        <f>B19+B20+B21</f>
        <v>0</v>
      </c>
      <c r="C22" s="39">
        <f>C19+C20+C21</f>
        <v>0</v>
      </c>
      <c r="D22" s="39">
        <f t="shared" si="0"/>
        <v>0</v>
      </c>
      <c r="E22" s="39">
        <f>E19+E20+E21</f>
        <v>1980</v>
      </c>
      <c r="F22" s="39">
        <f t="shared" si="1"/>
        <v>1980</v>
      </c>
      <c r="G22" s="39">
        <f t="shared" si="2"/>
        <v>85.699999999999989</v>
      </c>
      <c r="H22" s="40">
        <f t="shared" si="3"/>
        <v>4.3282828282828278</v>
      </c>
      <c r="I22" s="39">
        <f>I19+I20+I21</f>
        <v>85.699999999999989</v>
      </c>
      <c r="J22" s="40">
        <f t="shared" si="4"/>
        <v>4.3282828282828278</v>
      </c>
      <c r="K22" s="40">
        <f t="shared" si="5"/>
        <v>100</v>
      </c>
      <c r="L22" s="39">
        <f>L19+L20+L21</f>
        <v>0</v>
      </c>
      <c r="M22" s="40">
        <f t="shared" si="6"/>
        <v>0</v>
      </c>
      <c r="N22" s="40">
        <f t="shared" si="7"/>
        <v>0</v>
      </c>
      <c r="O22" s="39">
        <f>O19+O20+O21</f>
        <v>0</v>
      </c>
      <c r="P22" s="41">
        <f>P19+P20+P21</f>
        <v>0</v>
      </c>
      <c r="Q22" s="42">
        <f t="shared" si="8"/>
        <v>1894.3</v>
      </c>
      <c r="R22" s="43"/>
      <c r="S22" s="44">
        <f>S21+S20+S19</f>
        <v>1894.3000000000002</v>
      </c>
      <c r="T22" s="42">
        <f t="shared" si="9"/>
        <v>0</v>
      </c>
      <c r="U22" s="29"/>
      <c r="V22" s="30"/>
      <c r="W22" s="8"/>
    </row>
    <row r="23" spans="1:24" ht="13.5" thickBot="1">
      <c r="A23" s="60" t="s">
        <v>33</v>
      </c>
      <c r="B23" s="61">
        <f>B22+B18</f>
        <v>0</v>
      </c>
      <c r="C23" s="61">
        <f>C22+C18</f>
        <v>0</v>
      </c>
      <c r="D23" s="61">
        <f t="shared" si="0"/>
        <v>0</v>
      </c>
      <c r="E23" s="61">
        <f>E22+E18</f>
        <v>5616</v>
      </c>
      <c r="F23" s="61">
        <f t="shared" si="1"/>
        <v>5616</v>
      </c>
      <c r="G23" s="61">
        <f t="shared" si="2"/>
        <v>243.8</v>
      </c>
      <c r="H23" s="62">
        <f t="shared" si="3"/>
        <v>4.3411680911680914</v>
      </c>
      <c r="I23" s="61">
        <f>I22+I18</f>
        <v>243.8</v>
      </c>
      <c r="J23" s="62">
        <f t="shared" si="4"/>
        <v>4.3411680911680914</v>
      </c>
      <c r="K23" s="62">
        <f t="shared" si="5"/>
        <v>100</v>
      </c>
      <c r="L23" s="61">
        <f>L22+L18</f>
        <v>0</v>
      </c>
      <c r="M23" s="62">
        <f t="shared" si="6"/>
        <v>0</v>
      </c>
      <c r="N23" s="62">
        <f t="shared" si="7"/>
        <v>0</v>
      </c>
      <c r="O23" s="61">
        <f>O22+O18</f>
        <v>0</v>
      </c>
      <c r="P23" s="63">
        <f>P22+P18</f>
        <v>0</v>
      </c>
      <c r="Q23" s="64">
        <f t="shared" si="8"/>
        <v>5372.2</v>
      </c>
      <c r="R23" s="65"/>
      <c r="S23" s="66">
        <f>S22+S18</f>
        <v>5372.2000000000007</v>
      </c>
      <c r="T23" s="64">
        <f t="shared" si="9"/>
        <v>0</v>
      </c>
      <c r="U23" s="29"/>
      <c r="V23" s="30"/>
    </row>
    <row r="24" spans="1:24" s="19" customFormat="1">
      <c r="A24" s="69" t="s">
        <v>34</v>
      </c>
      <c r="B24" s="21"/>
      <c r="C24" s="21"/>
      <c r="D24" s="21">
        <f t="shared" si="0"/>
        <v>0</v>
      </c>
      <c r="E24" s="21">
        <v>690</v>
      </c>
      <c r="F24" s="21">
        <f t="shared" si="1"/>
        <v>690</v>
      </c>
      <c r="G24" s="21">
        <f t="shared" si="2"/>
        <v>29.1</v>
      </c>
      <c r="H24" s="22">
        <f t="shared" si="3"/>
        <v>4.2173913043478262</v>
      </c>
      <c r="I24" s="21">
        <v>29.1</v>
      </c>
      <c r="J24" s="22">
        <f t="shared" si="4"/>
        <v>4.2173913043478262</v>
      </c>
      <c r="K24" s="22">
        <f t="shared" si="5"/>
        <v>100</v>
      </c>
      <c r="L24" s="21"/>
      <c r="M24" s="22">
        <f t="shared" si="6"/>
        <v>0</v>
      </c>
      <c r="N24" s="22">
        <f t="shared" si="7"/>
        <v>0</v>
      </c>
      <c r="O24" s="21"/>
      <c r="P24" s="24"/>
      <c r="Q24" s="25">
        <f t="shared" si="8"/>
        <v>660.9</v>
      </c>
      <c r="R24" s="26"/>
      <c r="S24" s="27">
        <f>Q24</f>
        <v>660.9</v>
      </c>
      <c r="T24" s="25"/>
      <c r="U24" s="29"/>
      <c r="V24" s="30"/>
    </row>
    <row r="25" spans="1:24" s="19" customFormat="1">
      <c r="A25" s="69" t="s">
        <v>35</v>
      </c>
      <c r="B25" s="21"/>
      <c r="C25" s="21"/>
      <c r="D25" s="21">
        <f t="shared" si="0"/>
        <v>0</v>
      </c>
      <c r="E25" s="21">
        <v>570</v>
      </c>
      <c r="F25" s="21">
        <f t="shared" si="1"/>
        <v>570</v>
      </c>
      <c r="G25" s="21">
        <f t="shared" si="2"/>
        <v>25</v>
      </c>
      <c r="H25" s="22">
        <f t="shared" si="3"/>
        <v>4.3859649122807012</v>
      </c>
      <c r="I25" s="21">
        <v>25</v>
      </c>
      <c r="J25" s="22">
        <f t="shared" si="4"/>
        <v>4.3859649122807012</v>
      </c>
      <c r="K25" s="22">
        <f t="shared" si="5"/>
        <v>100</v>
      </c>
      <c r="L25" s="21"/>
      <c r="M25" s="22">
        <f t="shared" si="6"/>
        <v>0</v>
      </c>
      <c r="N25" s="22">
        <f t="shared" si="7"/>
        <v>0</v>
      </c>
      <c r="O25" s="21"/>
      <c r="P25" s="24"/>
      <c r="Q25" s="25">
        <f t="shared" si="8"/>
        <v>545</v>
      </c>
      <c r="R25" s="26"/>
      <c r="S25" s="27">
        <f>Q25</f>
        <v>545</v>
      </c>
      <c r="T25" s="25"/>
      <c r="U25" s="29"/>
      <c r="V25" s="30"/>
    </row>
    <row r="26" spans="1:24" s="19" customFormat="1" ht="13.5" thickBot="1">
      <c r="A26" s="69" t="s">
        <v>36</v>
      </c>
      <c r="B26" s="21"/>
      <c r="C26" s="21"/>
      <c r="D26" s="21">
        <f t="shared" si="0"/>
        <v>0</v>
      </c>
      <c r="E26" s="21">
        <v>590</v>
      </c>
      <c r="F26" s="21">
        <f t="shared" si="1"/>
        <v>590</v>
      </c>
      <c r="G26" s="21">
        <f t="shared" si="2"/>
        <v>25.3</v>
      </c>
      <c r="H26" s="22">
        <f t="shared" si="3"/>
        <v>4.2881355932203391</v>
      </c>
      <c r="I26" s="21">
        <v>25.3</v>
      </c>
      <c r="J26" s="22">
        <f t="shared" si="4"/>
        <v>4.2881355932203391</v>
      </c>
      <c r="K26" s="22">
        <f t="shared" si="5"/>
        <v>100</v>
      </c>
      <c r="L26" s="21"/>
      <c r="M26" s="22">
        <f t="shared" si="6"/>
        <v>0</v>
      </c>
      <c r="N26" s="22">
        <f t="shared" si="7"/>
        <v>0</v>
      </c>
      <c r="O26" s="21"/>
      <c r="P26" s="24"/>
      <c r="Q26" s="25">
        <f t="shared" si="8"/>
        <v>564.70000000000005</v>
      </c>
      <c r="R26" s="26"/>
      <c r="S26" s="27">
        <f>Q26</f>
        <v>564.70000000000005</v>
      </c>
      <c r="T26" s="25"/>
      <c r="U26" s="29"/>
      <c r="V26" s="30"/>
      <c r="W26" s="70"/>
    </row>
    <row r="27" spans="1:24" ht="13.5" thickBot="1">
      <c r="A27" s="38" t="s">
        <v>37</v>
      </c>
      <c r="B27" s="39">
        <f>B24+B25+B26</f>
        <v>0</v>
      </c>
      <c r="C27" s="39">
        <f>C24+C25+C26</f>
        <v>0</v>
      </c>
      <c r="D27" s="39">
        <f t="shared" si="0"/>
        <v>0</v>
      </c>
      <c r="E27" s="39">
        <f>E24+E25+E26</f>
        <v>1850</v>
      </c>
      <c r="F27" s="39">
        <f t="shared" si="1"/>
        <v>1850</v>
      </c>
      <c r="G27" s="39">
        <f t="shared" si="2"/>
        <v>79.400000000000006</v>
      </c>
      <c r="H27" s="40">
        <f t="shared" si="3"/>
        <v>4.2918918918918925</v>
      </c>
      <c r="I27" s="39">
        <f>I24+I25+I26</f>
        <v>79.400000000000006</v>
      </c>
      <c r="J27" s="40">
        <f t="shared" si="4"/>
        <v>4.2918918918918925</v>
      </c>
      <c r="K27" s="40">
        <f t="shared" si="5"/>
        <v>100</v>
      </c>
      <c r="L27" s="39">
        <f>L24+L25+L26</f>
        <v>0</v>
      </c>
      <c r="M27" s="40">
        <f t="shared" si="6"/>
        <v>0</v>
      </c>
      <c r="N27" s="40">
        <f t="shared" si="7"/>
        <v>0</v>
      </c>
      <c r="O27" s="39">
        <f>O24+O25+O26</f>
        <v>0</v>
      </c>
      <c r="P27" s="41">
        <f>P24+P25+P26</f>
        <v>0</v>
      </c>
      <c r="Q27" s="42">
        <f t="shared" si="8"/>
        <v>1770.6</v>
      </c>
      <c r="R27" s="43"/>
      <c r="S27" s="44">
        <f>S24+S25+S26</f>
        <v>1770.6000000000001</v>
      </c>
      <c r="T27" s="42">
        <f>T24+T25+T26</f>
        <v>0</v>
      </c>
      <c r="U27" s="29"/>
    </row>
    <row r="28" spans="1:24" ht="13.5" thickBot="1">
      <c r="A28" s="60" t="s">
        <v>38</v>
      </c>
      <c r="B28" s="61">
        <f>B27+B23</f>
        <v>0</v>
      </c>
      <c r="C28" s="61">
        <f>C27+C23</f>
        <v>0</v>
      </c>
      <c r="D28" s="61">
        <f t="shared" si="0"/>
        <v>0</v>
      </c>
      <c r="E28" s="61">
        <f>E27+E23</f>
        <v>7466</v>
      </c>
      <c r="F28" s="61">
        <f t="shared" si="1"/>
        <v>7466</v>
      </c>
      <c r="G28" s="61">
        <f t="shared" si="2"/>
        <v>323.20000000000005</v>
      </c>
      <c r="H28" s="62">
        <f t="shared" si="3"/>
        <v>4.3289579426734539</v>
      </c>
      <c r="I28" s="61">
        <f>I27+I23</f>
        <v>323.20000000000005</v>
      </c>
      <c r="J28" s="62">
        <f t="shared" si="4"/>
        <v>4.3289579426734539</v>
      </c>
      <c r="K28" s="62">
        <f t="shared" si="5"/>
        <v>100</v>
      </c>
      <c r="L28" s="61">
        <f>L27+L23</f>
        <v>0</v>
      </c>
      <c r="M28" s="62">
        <f t="shared" si="6"/>
        <v>0</v>
      </c>
      <c r="N28" s="62">
        <f t="shared" si="7"/>
        <v>0</v>
      </c>
      <c r="O28" s="61">
        <f>O27+O23</f>
        <v>0</v>
      </c>
      <c r="P28" s="63">
        <f>P27+P23</f>
        <v>0</v>
      </c>
      <c r="Q28" s="64">
        <f t="shared" si="8"/>
        <v>7142.8</v>
      </c>
      <c r="R28" s="65"/>
      <c r="S28" s="66">
        <f>S27+S23</f>
        <v>7142.8000000000011</v>
      </c>
      <c r="T28" s="64">
        <f>T27+T23</f>
        <v>0</v>
      </c>
      <c r="U28" s="29"/>
      <c r="V28" s="8"/>
    </row>
    <row r="29" spans="1:24">
      <c r="U29" s="71"/>
    </row>
    <row r="30" spans="1:24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Q30" s="8"/>
      <c r="R30" s="8"/>
      <c r="U30" s="71"/>
    </row>
    <row r="31" spans="1:24" ht="23.25" customHeight="1">
      <c r="A31" s="88"/>
      <c r="B31" s="89" t="s">
        <v>41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U31" s="71"/>
    </row>
    <row r="33" spans="5:20">
      <c r="T33" s="8"/>
    </row>
    <row r="34" spans="5:20">
      <c r="T34" s="8"/>
    </row>
    <row r="35" spans="5:20">
      <c r="L35" s="8"/>
      <c r="M35" s="8"/>
      <c r="O35" s="8"/>
    </row>
    <row r="48" spans="5:20">
      <c r="E48" s="8"/>
    </row>
  </sheetData>
  <mergeCells count="18">
    <mergeCell ref="B4:H4"/>
    <mergeCell ref="B30:L30"/>
    <mergeCell ref="B31:N31"/>
    <mergeCell ref="R7:R8"/>
    <mergeCell ref="S7:S8"/>
    <mergeCell ref="T7:T8"/>
    <mergeCell ref="G7:G8"/>
    <mergeCell ref="H7:H8"/>
    <mergeCell ref="I7:N7"/>
    <mergeCell ref="O7:O8"/>
    <mergeCell ref="P7:P8"/>
    <mergeCell ref="Q7:Q8"/>
    <mergeCell ref="F7:F8"/>
    <mergeCell ref="A7:A8"/>
    <mergeCell ref="B7:B8"/>
    <mergeCell ref="C7:C8"/>
    <mergeCell ref="D7:D8"/>
    <mergeCell ref="E7:E8"/>
  </mergeCells>
  <pageMargins left="0.35433070866141736" right="0.19685039370078741" top="0.98425196850393704" bottom="2.3622047244094491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ПКМТП</vt:lpstr>
      <vt:lpstr>ПКМТП!Область_печати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Цымбал Галина Александровна</dc:creator>
  <cp:lastModifiedBy>ффф</cp:lastModifiedBy>
  <cp:lastPrinted>2019-03-21T22:55:00Z</cp:lastPrinted>
  <dcterms:created xsi:type="dcterms:W3CDTF">2018-02-09T01:30:45Z</dcterms:created>
  <dcterms:modified xsi:type="dcterms:W3CDTF">2019-03-21T22:55:14Z</dcterms:modified>
</cp:coreProperties>
</file>