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энергетик\ТЭП-формы\на след. год\"/>
    </mc:Choice>
  </mc:AlternateContent>
  <xr:revisionPtr revIDLastSave="0" documentId="13_ncr:1_{A0C44CA2-0EC1-4D27-97FD-73D6BE3FE8B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КМТП" sheetId="1" r:id="rId1"/>
  </sheets>
  <definedNames>
    <definedName name="Z_03F2F734_9AF6_4AFE_B1F6_86584B17F8E2_.wvu.PrintArea" localSheetId="0" hidden="1">ПКМТП!$A$1:$S$28</definedName>
    <definedName name="Z_340154D9_7F89_4BB8_9420_E351847A8294_.wvu.PrintArea" localSheetId="0" hidden="1">ПКМТП!$A$1:$S$28</definedName>
    <definedName name="Z_523ABBDE_A092_4C95_9705_AC49036304B6_.wvu.PrintArea" localSheetId="0" hidden="1">ПКМТП!$A$1:$S$28</definedName>
    <definedName name="Z_A25021CC_00BF_4481_90B7_D72166B765A0_.wvu.PrintArea" localSheetId="0" hidden="1">ПКМТП!$A$1:$S$28</definedName>
    <definedName name="_xlnm.Print_Area" localSheetId="0">ПКМТП!$A$1:$T$34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I25" i="1"/>
  <c r="I24" i="1"/>
  <c r="I21" i="1"/>
  <c r="I20" i="1"/>
  <c r="I19" i="1"/>
  <c r="I16" i="1"/>
  <c r="I15" i="1"/>
  <c r="I14" i="1" l="1"/>
  <c r="I12" i="1"/>
  <c r="I11" i="1"/>
  <c r="I10" i="1"/>
  <c r="P27" i="1" l="1"/>
  <c r="O27" i="1"/>
  <c r="L27" i="1"/>
  <c r="I27" i="1"/>
  <c r="C27" i="1"/>
  <c r="B27" i="1"/>
  <c r="N26" i="1"/>
  <c r="D26" i="1"/>
  <c r="N25" i="1"/>
  <c r="D25" i="1"/>
  <c r="F25" i="1" s="1"/>
  <c r="N24" i="1"/>
  <c r="E27" i="1"/>
  <c r="D24" i="1"/>
  <c r="P22" i="1"/>
  <c r="O22" i="1"/>
  <c r="L22" i="1"/>
  <c r="I22" i="1"/>
  <c r="C22" i="1"/>
  <c r="B22" i="1"/>
  <c r="N21" i="1"/>
  <c r="D21" i="1"/>
  <c r="F21" i="1" s="1"/>
  <c r="N20" i="1"/>
  <c r="E22" i="1"/>
  <c r="D20" i="1"/>
  <c r="N19" i="1"/>
  <c r="D19" i="1"/>
  <c r="F19" i="1" s="1"/>
  <c r="P17" i="1"/>
  <c r="O17" i="1"/>
  <c r="L17" i="1"/>
  <c r="C17" i="1"/>
  <c r="B17" i="1"/>
  <c r="D16" i="1"/>
  <c r="F16" i="1" s="1"/>
  <c r="N15" i="1"/>
  <c r="D15" i="1"/>
  <c r="F15" i="1" s="1"/>
  <c r="N14" i="1"/>
  <c r="D14" i="1"/>
  <c r="P13" i="1"/>
  <c r="O13" i="1"/>
  <c r="O18" i="1" s="1"/>
  <c r="L13" i="1"/>
  <c r="I13" i="1"/>
  <c r="G13" i="1" s="1"/>
  <c r="C13" i="1"/>
  <c r="B13" i="1"/>
  <c r="B18" i="1" s="1"/>
  <c r="N12" i="1"/>
  <c r="D12" i="1"/>
  <c r="F12" i="1" s="1"/>
  <c r="N11" i="1"/>
  <c r="D11" i="1"/>
  <c r="N10" i="1"/>
  <c r="D10" i="1"/>
  <c r="F10" i="1" s="1"/>
  <c r="C18" i="1" l="1"/>
  <c r="P18" i="1"/>
  <c r="P23" i="1" s="1"/>
  <c r="P28" i="1" s="1"/>
  <c r="D17" i="1"/>
  <c r="G22" i="1"/>
  <c r="N22" i="1" s="1"/>
  <c r="G27" i="1"/>
  <c r="F24" i="1"/>
  <c r="Q24" i="1" s="1"/>
  <c r="R24" i="1" s="1"/>
  <c r="F26" i="1"/>
  <c r="H26" i="1" s="1"/>
  <c r="F20" i="1"/>
  <c r="Q20" i="1" s="1"/>
  <c r="R20" i="1" s="1"/>
  <c r="F14" i="1"/>
  <c r="M14" i="1" s="1"/>
  <c r="E13" i="1"/>
  <c r="F11" i="1"/>
  <c r="Q11" i="1" s="1"/>
  <c r="R11" i="1" s="1"/>
  <c r="Q10" i="1"/>
  <c r="R10" i="1" s="1"/>
  <c r="J10" i="1"/>
  <c r="M10" i="1"/>
  <c r="Q12" i="1"/>
  <c r="R12" i="1" s="1"/>
  <c r="M12" i="1"/>
  <c r="J12" i="1"/>
  <c r="H10" i="1"/>
  <c r="K10" i="1"/>
  <c r="K11" i="1"/>
  <c r="H12" i="1"/>
  <c r="K12" i="1"/>
  <c r="D18" i="1"/>
  <c r="D13" i="1"/>
  <c r="Q15" i="1"/>
  <c r="R15" i="1" s="1"/>
  <c r="M15" i="1"/>
  <c r="J15" i="1"/>
  <c r="M16" i="1"/>
  <c r="Q19" i="1"/>
  <c r="R19" i="1" s="1"/>
  <c r="M19" i="1"/>
  <c r="J19" i="1"/>
  <c r="Q21" i="1"/>
  <c r="R21" i="1" s="1"/>
  <c r="M21" i="1"/>
  <c r="J21" i="1"/>
  <c r="C23" i="1"/>
  <c r="O23" i="1"/>
  <c r="O28" i="1" s="1"/>
  <c r="Q25" i="1"/>
  <c r="R25" i="1" s="1"/>
  <c r="M25" i="1"/>
  <c r="J25" i="1"/>
  <c r="K13" i="1"/>
  <c r="L18" i="1"/>
  <c r="L23" i="1" s="1"/>
  <c r="L28" i="1" s="1"/>
  <c r="N13" i="1"/>
  <c r="B23" i="1"/>
  <c r="D23" i="1" s="1"/>
  <c r="M24" i="1"/>
  <c r="M26" i="1"/>
  <c r="C28" i="1"/>
  <c r="K14" i="1"/>
  <c r="E17" i="1"/>
  <c r="F17" i="1" s="1"/>
  <c r="H19" i="1"/>
  <c r="K19" i="1"/>
  <c r="K20" i="1"/>
  <c r="H21" i="1"/>
  <c r="K21" i="1"/>
  <c r="D22" i="1"/>
  <c r="F22" i="1" s="1"/>
  <c r="K24" i="1"/>
  <c r="H25" i="1"/>
  <c r="K25" i="1"/>
  <c r="D27" i="1"/>
  <c r="F27" i="1" s="1"/>
  <c r="M27" i="1" s="1"/>
  <c r="N27" i="1"/>
  <c r="H15" i="1"/>
  <c r="K15" i="1"/>
  <c r="K26" i="1"/>
  <c r="K27" i="1"/>
  <c r="J20" i="1" l="1"/>
  <c r="K22" i="1"/>
  <c r="H20" i="1"/>
  <c r="M20" i="1"/>
  <c r="J14" i="1"/>
  <c r="R22" i="1"/>
  <c r="R13" i="1"/>
  <c r="Q22" i="1"/>
  <c r="J26" i="1"/>
  <c r="Q26" i="1"/>
  <c r="R26" i="1" s="1"/>
  <c r="H11" i="1"/>
  <c r="R27" i="1"/>
  <c r="Q14" i="1"/>
  <c r="R14" i="1" s="1"/>
  <c r="F13" i="1"/>
  <c r="H13" i="1" s="1"/>
  <c r="H14" i="1"/>
  <c r="H24" i="1"/>
  <c r="M11" i="1"/>
  <c r="J24" i="1"/>
  <c r="J11" i="1"/>
  <c r="M17" i="1"/>
  <c r="J22" i="1"/>
  <c r="S27" i="1"/>
  <c r="M22" i="1"/>
  <c r="B28" i="1"/>
  <c r="D28" i="1" s="1"/>
  <c r="E18" i="1"/>
  <c r="E23" i="1" s="1"/>
  <c r="E28" i="1" s="1"/>
  <c r="Q27" i="1"/>
  <c r="J27" i="1"/>
  <c r="H22" i="1"/>
  <c r="H27" i="1"/>
  <c r="S13" i="1"/>
  <c r="S22" i="1" l="1"/>
  <c r="J13" i="1"/>
  <c r="Q13" i="1"/>
  <c r="M13" i="1"/>
  <c r="F18" i="1"/>
  <c r="F28" i="1"/>
  <c r="F23" i="1"/>
  <c r="M23" i="1" l="1"/>
  <c r="M28" i="1"/>
  <c r="M18" i="1"/>
  <c r="S28" i="1" l="1"/>
  <c r="J16" i="1"/>
  <c r="I17" i="1"/>
  <c r="J17" i="1" s="1"/>
  <c r="N16" i="1"/>
  <c r="Q16" i="1" l="1"/>
  <c r="R16" i="1" s="1"/>
  <c r="R17" i="1" s="1"/>
  <c r="R18" i="1" s="1"/>
  <c r="R23" i="1" s="1"/>
  <c r="R28" i="1" s="1"/>
  <c r="G17" i="1"/>
  <c r="I18" i="1"/>
  <c r="K17" i="1"/>
  <c r="K16" i="1"/>
  <c r="H16" i="1"/>
  <c r="I23" i="1" l="1"/>
  <c r="J18" i="1"/>
  <c r="G18" i="1"/>
  <c r="K18" i="1" s="1"/>
  <c r="N17" i="1"/>
  <c r="Q17" i="1"/>
  <c r="S17" i="1" s="1"/>
  <c r="H17" i="1"/>
  <c r="H18" i="1" l="1"/>
  <c r="N18" i="1"/>
  <c r="Q18" i="1"/>
  <c r="J23" i="1"/>
  <c r="G23" i="1"/>
  <c r="K23" i="1" s="1"/>
  <c r="I28" i="1"/>
  <c r="J28" i="1" l="1"/>
  <c r="G28" i="1"/>
  <c r="K28" i="1" s="1"/>
  <c r="N23" i="1"/>
  <c r="Q23" i="1"/>
  <c r="H23" i="1"/>
  <c r="Q28" i="1" l="1"/>
  <c r="N28" i="1"/>
  <c r="H28" i="1"/>
</calcChain>
</file>

<file path=xl/sharedStrings.xml><?xml version="1.0" encoding="utf-8"?>
<sst xmlns="http://schemas.openxmlformats.org/spreadsheetml/2006/main" count="59" uniqueCount="40">
  <si>
    <t>Выработка электроэнергии</t>
  </si>
  <si>
    <t>Собственные нужды станции</t>
  </si>
  <si>
    <t>Отпуск э/энергии с шин</t>
  </si>
  <si>
    <t>Покупная энергия(с транзитом)</t>
  </si>
  <si>
    <t>Отпуск э/энергии в сеть</t>
  </si>
  <si>
    <t>Потери э/энергии всего</t>
  </si>
  <si>
    <t>Процент от отпуска</t>
  </si>
  <si>
    <t>в том числе</t>
  </si>
  <si>
    <t>Производственные нужды</t>
  </si>
  <si>
    <t>Хозяйственные нужды</t>
  </si>
  <si>
    <t>Полезный отпуск</t>
  </si>
  <si>
    <t>транзит КЭ</t>
  </si>
  <si>
    <t>полезный собств. потребит</t>
  </si>
  <si>
    <t>технические</t>
  </si>
  <si>
    <t>Доля в общих потерях</t>
  </si>
  <si>
    <t>коммерческие</t>
  </si>
  <si>
    <t>тыс.квтч</t>
  </si>
  <si>
    <t>%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</si>
  <si>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</si>
  <si>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</si>
  <si>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</si>
  <si>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</si>
  <si>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</si>
  <si>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</si>
  <si>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</si>
  <si>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</si>
  <si>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I полугодие</t>
  </si>
  <si>
    <t>июль</t>
  </si>
  <si>
    <t>август</t>
  </si>
  <si>
    <t>сентябрь</t>
  </si>
  <si>
    <t>III квартал</t>
  </si>
  <si>
    <t>9 м-цев</t>
  </si>
  <si>
    <t>октябрь</t>
  </si>
  <si>
    <t>ноябрь</t>
  </si>
  <si>
    <t>декабрь</t>
  </si>
  <si>
    <t>IV квартал</t>
  </si>
  <si>
    <t>Год</t>
  </si>
  <si>
    <t>ЭСО     ООО "Терминал "Сероглазка""</t>
  </si>
  <si>
    <t>Руководитель организации                                                   Генеральный директор ООО "Терминал "Сероглазка""                               Вальтер В.Е.</t>
  </si>
  <si>
    <t>Плановые обьемы по транспортировке электрической энергии на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</si>
</sst>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"/>
    <numFmt numFmtId="166" formatCode="#,##0.0"/>
    <numFmt numFmtId="167" formatCode="#,##0.00000000"/>
    <numFmt numFmtId="168" formatCode="0.000"/>
  </numFmts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name val="Arial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/>
    <xf numFmtId="0" fontId="7" fillId="0" borderId="0" xfId="0" applyFont="1" applyBorder="1"/>
    <xf numFmtId="0" fontId="5" fillId="0" borderId="0" xfId="0" applyFont="1"/>
    <xf numFmtId="0" fontId="6" fillId="0" borderId="7" xfId="0" applyFont="1" applyBorder="1" applyAlignment="1">
      <alignment horizontal="center" vertical="center" wrapText="1"/>
    </xf>
    <xf numFmtId="0" fontId="0" fillId="0" borderId="11" xfId="0" applyBorder="1"/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/>
    <xf numFmtId="0" fontId="1" fillId="2" borderId="16" xfId="0" applyFont="1" applyFill="1" applyBorder="1"/>
    <xf numFmtId="164" fontId="1" fillId="2" borderId="17" xfId="0" applyNumberFormat="1" applyFont="1" applyFill="1" applyBorder="1"/>
    <xf numFmtId="165" fontId="1" fillId="2" borderId="17" xfId="0" applyNumberFormat="1" applyFont="1" applyFill="1" applyBorder="1"/>
    <xf numFmtId="166" fontId="1" fillId="2" borderId="17" xfId="0" applyNumberFormat="1" applyFont="1" applyFill="1" applyBorder="1"/>
    <xf numFmtId="164" fontId="1" fillId="2" borderId="18" xfId="0" applyNumberFormat="1" applyFont="1" applyFill="1" applyBorder="1"/>
    <xf numFmtId="164" fontId="1" fillId="2" borderId="19" xfId="0" applyNumberFormat="1" applyFont="1" applyFill="1" applyBorder="1"/>
    <xf numFmtId="164" fontId="1" fillId="2" borderId="20" xfId="0" applyNumberFormat="1" applyFont="1" applyFill="1" applyBorder="1"/>
    <xf numFmtId="164" fontId="4" fillId="0" borderId="0" xfId="0" applyNumberFormat="1" applyFont="1" applyBorder="1"/>
    <xf numFmtId="164" fontId="1" fillId="0" borderId="0" xfId="0" applyNumberFormat="1" applyFont="1"/>
    <xf numFmtId="0" fontId="1" fillId="2" borderId="21" xfId="0" applyFont="1" applyFill="1" applyBorder="1"/>
    <xf numFmtId="164" fontId="1" fillId="2" borderId="22" xfId="0" applyNumberFormat="1" applyFont="1" applyFill="1" applyBorder="1"/>
    <xf numFmtId="165" fontId="1" fillId="2" borderId="22" xfId="0" applyNumberFormat="1" applyFont="1" applyFill="1" applyBorder="1"/>
    <xf numFmtId="164" fontId="1" fillId="2" borderId="23" xfId="0" applyNumberFormat="1" applyFont="1" applyFill="1" applyBorder="1"/>
    <xf numFmtId="164" fontId="1" fillId="2" borderId="24" xfId="0" applyNumberFormat="1" applyFont="1" applyFill="1" applyBorder="1"/>
    <xf numFmtId="164" fontId="1" fillId="2" borderId="25" xfId="0" applyNumberFormat="1" applyFont="1" applyFill="1" applyBorder="1"/>
    <xf numFmtId="0" fontId="8" fillId="3" borderId="26" xfId="0" applyFont="1" applyFill="1" applyBorder="1"/>
    <xf numFmtId="164" fontId="8" fillId="3" borderId="27" xfId="0" applyNumberFormat="1" applyFont="1" applyFill="1" applyBorder="1"/>
    <xf numFmtId="165" fontId="8" fillId="3" borderId="27" xfId="0" applyNumberFormat="1" applyFont="1" applyFill="1" applyBorder="1"/>
    <xf numFmtId="164" fontId="8" fillId="3" borderId="28" xfId="0" applyNumberFormat="1" applyFont="1" applyFill="1" applyBorder="1"/>
    <xf numFmtId="164" fontId="8" fillId="3" borderId="29" xfId="0" applyNumberFormat="1" applyFont="1" applyFill="1" applyBorder="1"/>
    <xf numFmtId="164" fontId="8" fillId="3" borderId="30" xfId="0" applyNumberFormat="1" applyFont="1" applyFill="1" applyBorder="1"/>
    <xf numFmtId="0" fontId="1" fillId="2" borderId="11" xfId="0" applyFont="1" applyFill="1" applyBorder="1"/>
    <xf numFmtId="164" fontId="1" fillId="2" borderId="12" xfId="0" applyNumberFormat="1" applyFont="1" applyFill="1" applyBorder="1"/>
    <xf numFmtId="165" fontId="1" fillId="2" borderId="12" xfId="0" applyNumberFormat="1" applyFont="1" applyFill="1" applyBorder="1"/>
    <xf numFmtId="164" fontId="1" fillId="2" borderId="13" xfId="0" applyNumberFormat="1" applyFont="1" applyFill="1" applyBorder="1"/>
    <xf numFmtId="164" fontId="1" fillId="2" borderId="14" xfId="0" applyNumberFormat="1" applyFont="1" applyFill="1" applyBorder="1"/>
    <xf numFmtId="164" fontId="1" fillId="2" borderId="31" xfId="0" applyNumberFormat="1" applyFont="1" applyFill="1" applyBorder="1"/>
    <xf numFmtId="164" fontId="1" fillId="4" borderId="17" xfId="0" applyNumberFormat="1" applyFont="1" applyFill="1" applyBorder="1"/>
    <xf numFmtId="165" fontId="1" fillId="4" borderId="17" xfId="0" applyNumberFormat="1" applyFont="1" applyFill="1" applyBorder="1"/>
    <xf numFmtId="164" fontId="1" fillId="4" borderId="18" xfId="0" applyNumberFormat="1" applyFont="1" applyFill="1" applyBorder="1"/>
    <xf numFmtId="164" fontId="1" fillId="4" borderId="19" xfId="0" applyNumberFormat="1" applyFont="1" applyFill="1" applyBorder="1"/>
    <xf numFmtId="164" fontId="1" fillId="4" borderId="20" xfId="0" applyNumberFormat="1" applyFont="1" applyFill="1" applyBorder="1"/>
    <xf numFmtId="164" fontId="4" fillId="4" borderId="0" xfId="0" applyNumberFormat="1" applyFont="1" applyFill="1" applyBorder="1"/>
    <xf numFmtId="164" fontId="1" fillId="4" borderId="0" xfId="0" applyNumberFormat="1" applyFont="1" applyFill="1" applyBorder="1"/>
    <xf numFmtId="0" fontId="8" fillId="5" borderId="26" xfId="0" applyFont="1" applyFill="1" applyBorder="1"/>
    <xf numFmtId="164" fontId="8" fillId="5" borderId="27" xfId="0" applyNumberFormat="1" applyFont="1" applyFill="1" applyBorder="1"/>
    <xf numFmtId="165" fontId="8" fillId="5" borderId="27" xfId="0" applyNumberFormat="1" applyFont="1" applyFill="1" applyBorder="1"/>
    <xf numFmtId="164" fontId="8" fillId="5" borderId="28" xfId="0" applyNumberFormat="1" applyFont="1" applyFill="1" applyBorder="1"/>
    <xf numFmtId="164" fontId="8" fillId="5" borderId="29" xfId="0" applyNumberFormat="1" applyFont="1" applyFill="1" applyBorder="1"/>
    <xf numFmtId="164" fontId="8" fillId="5" borderId="30" xfId="0" applyNumberFormat="1" applyFont="1" applyFill="1" applyBorder="1"/>
    <xf numFmtId="0" fontId="1" fillId="4" borderId="16" xfId="0" applyFont="1" applyFill="1" applyBorder="1"/>
    <xf numFmtId="167" fontId="1" fillId="0" borderId="0" xfId="0" applyNumberFormat="1" applyFont="1"/>
    <xf numFmtId="0" fontId="1" fillId="0" borderId="16" xfId="0" applyFont="1" applyBorder="1"/>
    <xf numFmtId="168" fontId="1" fillId="0" borderId="0" xfId="0" applyNumberFormat="1" applyFont="1"/>
    <xf numFmtId="164" fontId="4" fillId="0" borderId="0" xfId="0" applyNumberFormat="1" applyFont="1"/>
    <xf numFmtId="0" fontId="0" fillId="0" borderId="0" xfId="0" applyAlignment="1"/>
    <xf numFmtId="0" fontId="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AFC18"/>
    <pageSetUpPr fitToPage="1"/>
  </sheetPr>
  <dimension ref="A1:W48"/>
  <sheetViews>
    <sheetView tabSelected="1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25" sqref="J25"/>
    </sheetView>
  </sheetViews>
  <sheetFormatPr defaultRowHeight="12.75" x14ac:dyDescent="0.2"/>
  <cols>
    <col min="1" max="1" width="11.85546875" customWidth="1"/>
    <col min="2" max="2" width="11.7109375" customWidth="1"/>
    <col min="3" max="4" width="10.7109375" customWidth="1"/>
    <col min="5" max="5" width="13.5703125" customWidth="1"/>
    <col min="6" max="8" width="10.7109375" customWidth="1"/>
    <col min="9" max="9" width="12.7109375" customWidth="1"/>
    <col min="10" max="11" width="12.28515625" customWidth="1"/>
    <col min="12" max="19" width="10.7109375" customWidth="1"/>
    <col min="20" max="20" width="12.42578125" style="5" bestFit="1" customWidth="1"/>
    <col min="21" max="21" width="14.140625" bestFit="1" customWidth="1"/>
    <col min="22" max="22" width="14.85546875" customWidth="1"/>
  </cols>
  <sheetData>
    <row r="1" spans="1:22" ht="15.75" x14ac:dyDescent="0.25">
      <c r="A1" s="1" t="s">
        <v>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2" ht="15.75" x14ac:dyDescent="0.25">
      <c r="A2" s="2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4"/>
      <c r="S2" s="4"/>
    </row>
    <row r="3" spans="1:22" ht="15.75" x14ac:dyDescent="0.25">
      <c r="D3" s="4"/>
      <c r="E3" s="4"/>
      <c r="F3" s="4"/>
      <c r="G3" s="6"/>
      <c r="H3" s="6"/>
      <c r="I3" s="6"/>
      <c r="J3" s="6"/>
      <c r="K3" s="6"/>
      <c r="L3" s="6"/>
      <c r="M3" s="6"/>
      <c r="N3" s="6"/>
      <c r="O3" s="6"/>
      <c r="P3" s="6"/>
      <c r="Q3" s="4"/>
      <c r="R3" s="4"/>
      <c r="S3" s="4"/>
    </row>
    <row r="4" spans="1:22" ht="15.75" x14ac:dyDescent="0.25">
      <c r="B4" s="65" t="s">
        <v>37</v>
      </c>
      <c r="C4" s="65"/>
      <c r="D4" s="65"/>
      <c r="E4" s="65"/>
      <c r="F4" s="65"/>
      <c r="G4" s="65"/>
      <c r="H4" s="65"/>
      <c r="I4" s="6"/>
      <c r="J4" s="6"/>
      <c r="K4" s="6"/>
      <c r="L4" s="6"/>
      <c r="M4" s="6"/>
      <c r="N4" s="6"/>
      <c r="O4" s="6"/>
      <c r="P4" s="6"/>
      <c r="Q4" s="4"/>
      <c r="R4" s="4"/>
      <c r="S4" s="4"/>
    </row>
    <row r="5" spans="1:22" ht="15.75" x14ac:dyDescent="0.25">
      <c r="D5" s="4"/>
      <c r="E5" s="4"/>
      <c r="F5" s="4"/>
      <c r="G5" s="7"/>
      <c r="H5" s="7"/>
      <c r="I5" s="6"/>
      <c r="J5" s="6"/>
      <c r="K5" s="6"/>
      <c r="L5" s="6"/>
      <c r="M5" s="6"/>
      <c r="N5" s="6"/>
      <c r="O5" s="6"/>
      <c r="P5" s="6"/>
      <c r="Q5" s="4"/>
      <c r="R5" s="4"/>
      <c r="S5" s="4"/>
    </row>
    <row r="6" spans="1:22" ht="13.5" thickBot="1" x14ac:dyDescent="0.25">
      <c r="F6" s="8"/>
    </row>
    <row r="7" spans="1:22" s="10" customFormat="1" ht="12" customHeight="1" x14ac:dyDescent="0.2">
      <c r="A7" s="78"/>
      <c r="B7" s="74" t="s">
        <v>0</v>
      </c>
      <c r="C7" s="74" t="s">
        <v>1</v>
      </c>
      <c r="D7" s="74" t="s">
        <v>2</v>
      </c>
      <c r="E7" s="74" t="s">
        <v>3</v>
      </c>
      <c r="F7" s="70" t="s">
        <v>4</v>
      </c>
      <c r="G7" s="74" t="s">
        <v>5</v>
      </c>
      <c r="H7" s="74" t="s">
        <v>6</v>
      </c>
      <c r="I7" s="74" t="s">
        <v>7</v>
      </c>
      <c r="J7" s="74"/>
      <c r="K7" s="74"/>
      <c r="L7" s="74"/>
      <c r="M7" s="74"/>
      <c r="N7" s="74"/>
      <c r="O7" s="74" t="s">
        <v>8</v>
      </c>
      <c r="P7" s="76" t="s">
        <v>9</v>
      </c>
      <c r="Q7" s="72" t="s">
        <v>10</v>
      </c>
      <c r="R7" s="68" t="s">
        <v>11</v>
      </c>
      <c r="S7" s="72" t="s">
        <v>12</v>
      </c>
      <c r="T7" s="9"/>
    </row>
    <row r="8" spans="1:22" s="10" customFormat="1" ht="39.75" customHeight="1" thickBot="1" x14ac:dyDescent="0.25">
      <c r="A8" s="79"/>
      <c r="B8" s="75"/>
      <c r="C8" s="75"/>
      <c r="D8" s="75"/>
      <c r="E8" s="75"/>
      <c r="F8" s="71"/>
      <c r="G8" s="75"/>
      <c r="H8" s="75"/>
      <c r="I8" s="11" t="s">
        <v>13</v>
      </c>
      <c r="J8" s="11" t="s">
        <v>6</v>
      </c>
      <c r="K8" s="11" t="s">
        <v>14</v>
      </c>
      <c r="L8" s="11" t="s">
        <v>15</v>
      </c>
      <c r="M8" s="11" t="s">
        <v>6</v>
      </c>
      <c r="N8" s="11" t="s">
        <v>14</v>
      </c>
      <c r="O8" s="75"/>
      <c r="P8" s="77"/>
      <c r="Q8" s="73"/>
      <c r="R8" s="69"/>
      <c r="S8" s="73"/>
      <c r="T8" s="9"/>
    </row>
    <row r="9" spans="1:22" x14ac:dyDescent="0.2">
      <c r="A9" s="12"/>
      <c r="B9" s="13" t="s">
        <v>16</v>
      </c>
      <c r="C9" s="13" t="s">
        <v>16</v>
      </c>
      <c r="D9" s="13" t="s">
        <v>16</v>
      </c>
      <c r="E9" s="13" t="s">
        <v>16</v>
      </c>
      <c r="F9" s="13" t="s">
        <v>16</v>
      </c>
      <c r="G9" s="13" t="s">
        <v>16</v>
      </c>
      <c r="H9" s="13" t="s">
        <v>17</v>
      </c>
      <c r="I9" s="13" t="s">
        <v>16</v>
      </c>
      <c r="J9" s="13" t="s">
        <v>17</v>
      </c>
      <c r="K9" s="13" t="s">
        <v>17</v>
      </c>
      <c r="L9" s="13" t="s">
        <v>16</v>
      </c>
      <c r="M9" s="13" t="s">
        <v>17</v>
      </c>
      <c r="N9" s="13" t="s">
        <v>17</v>
      </c>
      <c r="O9" s="13" t="s">
        <v>16</v>
      </c>
      <c r="P9" s="14" t="s">
        <v>16</v>
      </c>
      <c r="Q9" s="15" t="s">
        <v>16</v>
      </c>
      <c r="R9" s="16" t="s">
        <v>16</v>
      </c>
      <c r="S9" s="15" t="s">
        <v>16</v>
      </c>
      <c r="T9" s="17"/>
      <c r="U9" s="18"/>
    </row>
    <row r="10" spans="1:22" s="18" customFormat="1" x14ac:dyDescent="0.2">
      <c r="A10" s="19" t="s">
        <v>18</v>
      </c>
      <c r="B10" s="20"/>
      <c r="C10" s="20">
        <v>0</v>
      </c>
      <c r="D10" s="20">
        <f t="shared" ref="D10:D28" si="0">B10-C10</f>
        <v>0</v>
      </c>
      <c r="E10" s="20">
        <v>750</v>
      </c>
      <c r="F10" s="20">
        <f t="shared" ref="F10:F28" si="1">D10+E10</f>
        <v>750</v>
      </c>
      <c r="G10" s="20">
        <v>32.25</v>
      </c>
      <c r="H10" s="21">
        <f t="shared" ref="H10:H28" si="2">G10/F10*100</f>
        <v>4.3</v>
      </c>
      <c r="I10" s="20">
        <f>G10</f>
        <v>32.25</v>
      </c>
      <c r="J10" s="21">
        <f t="shared" ref="J10:J28" si="3">I10/F10*100</f>
        <v>4.3</v>
      </c>
      <c r="K10" s="22">
        <f t="shared" ref="K10:K28" si="4">I10/G10*100</f>
        <v>100</v>
      </c>
      <c r="L10" s="20"/>
      <c r="M10" s="21">
        <f t="shared" ref="M10:M28" si="5">L10/F10*100</f>
        <v>0</v>
      </c>
      <c r="N10" s="21">
        <f t="shared" ref="N10:N28" si="6">L10/G10*100</f>
        <v>0</v>
      </c>
      <c r="O10" s="20"/>
      <c r="P10" s="23"/>
      <c r="Q10" s="24">
        <f>F10-G10-O10-P10</f>
        <v>717.75</v>
      </c>
      <c r="R10" s="25">
        <f>Q10</f>
        <v>717.75</v>
      </c>
      <c r="S10" s="49"/>
      <c r="T10" s="26"/>
      <c r="U10" s="27"/>
      <c r="V10" s="27"/>
    </row>
    <row r="11" spans="1:22" s="18" customFormat="1" x14ac:dyDescent="0.2">
      <c r="A11" s="19" t="s">
        <v>19</v>
      </c>
      <c r="B11" s="20"/>
      <c r="C11" s="20"/>
      <c r="D11" s="20">
        <f t="shared" si="0"/>
        <v>0</v>
      </c>
      <c r="E11" s="20">
        <v>780</v>
      </c>
      <c r="F11" s="20">
        <f t="shared" si="1"/>
        <v>780</v>
      </c>
      <c r="G11" s="20">
        <v>33.54</v>
      </c>
      <c r="H11" s="21">
        <f t="shared" si="2"/>
        <v>4.3</v>
      </c>
      <c r="I11" s="20">
        <f>G11</f>
        <v>33.54</v>
      </c>
      <c r="J11" s="21">
        <f t="shared" si="3"/>
        <v>4.3</v>
      </c>
      <c r="K11" s="22">
        <f t="shared" si="4"/>
        <v>100</v>
      </c>
      <c r="L11" s="20"/>
      <c r="M11" s="21">
        <f t="shared" si="5"/>
        <v>0</v>
      </c>
      <c r="N11" s="21">
        <f t="shared" si="6"/>
        <v>0</v>
      </c>
      <c r="O11" s="20"/>
      <c r="P11" s="23"/>
      <c r="Q11" s="24">
        <f t="shared" ref="Q11:Q28" si="7">F11-G11-O11-P11</f>
        <v>746.46</v>
      </c>
      <c r="R11" s="25">
        <f>Q11</f>
        <v>746.46</v>
      </c>
      <c r="S11" s="24"/>
      <c r="T11" s="26"/>
      <c r="U11" s="27"/>
    </row>
    <row r="12" spans="1:22" s="18" customFormat="1" ht="13.5" thickBot="1" x14ac:dyDescent="0.25">
      <c r="A12" s="28" t="s">
        <v>20</v>
      </c>
      <c r="B12" s="29"/>
      <c r="C12" s="29"/>
      <c r="D12" s="29">
        <f t="shared" si="0"/>
        <v>0</v>
      </c>
      <c r="E12" s="29">
        <v>780</v>
      </c>
      <c r="F12" s="29">
        <f t="shared" si="1"/>
        <v>780</v>
      </c>
      <c r="G12" s="29">
        <v>33.54</v>
      </c>
      <c r="H12" s="30">
        <f t="shared" si="2"/>
        <v>4.3</v>
      </c>
      <c r="I12" s="29">
        <f>G12</f>
        <v>33.54</v>
      </c>
      <c r="J12" s="30">
        <f t="shared" si="3"/>
        <v>4.3</v>
      </c>
      <c r="K12" s="30">
        <f t="shared" si="4"/>
        <v>100</v>
      </c>
      <c r="L12" s="29"/>
      <c r="M12" s="30">
        <f t="shared" si="5"/>
        <v>0</v>
      </c>
      <c r="N12" s="30">
        <f t="shared" si="6"/>
        <v>0</v>
      </c>
      <c r="O12" s="29"/>
      <c r="P12" s="31"/>
      <c r="Q12" s="32">
        <f t="shared" si="7"/>
        <v>746.46</v>
      </c>
      <c r="R12" s="33">
        <f>Q12</f>
        <v>746.46</v>
      </c>
      <c r="S12" s="32"/>
      <c r="T12" s="26"/>
      <c r="U12" s="27"/>
    </row>
    <row r="13" spans="1:22" ht="13.5" thickBot="1" x14ac:dyDescent="0.25">
      <c r="A13" s="34" t="s">
        <v>21</v>
      </c>
      <c r="B13" s="35">
        <f>B10+B11+B12</f>
        <v>0</v>
      </c>
      <c r="C13" s="35">
        <f>C10+C11+C12</f>
        <v>0</v>
      </c>
      <c r="D13" s="35">
        <f t="shared" si="0"/>
        <v>0</v>
      </c>
      <c r="E13" s="35">
        <f>E10+E11+E12</f>
        <v>2310</v>
      </c>
      <c r="F13" s="35">
        <f t="shared" si="1"/>
        <v>2310</v>
      </c>
      <c r="G13" s="35">
        <f t="shared" ref="G13:G28" si="8">I13+L13</f>
        <v>99.329999999999984</v>
      </c>
      <c r="H13" s="36">
        <f t="shared" si="2"/>
        <v>4.3</v>
      </c>
      <c r="I13" s="35">
        <f>I10+I11+I12</f>
        <v>99.329999999999984</v>
      </c>
      <c r="J13" s="36">
        <f t="shared" si="3"/>
        <v>4.3</v>
      </c>
      <c r="K13" s="36">
        <f t="shared" si="4"/>
        <v>100</v>
      </c>
      <c r="L13" s="35">
        <f>L10+L11+L12</f>
        <v>0</v>
      </c>
      <c r="M13" s="36">
        <f t="shared" si="5"/>
        <v>0</v>
      </c>
      <c r="N13" s="36">
        <f t="shared" si="6"/>
        <v>0</v>
      </c>
      <c r="O13" s="35">
        <f>O10+O11+O12</f>
        <v>0</v>
      </c>
      <c r="P13" s="37">
        <f>P10+P11+P12</f>
        <v>0</v>
      </c>
      <c r="Q13" s="38">
        <f t="shared" si="7"/>
        <v>2210.67</v>
      </c>
      <c r="R13" s="39">
        <f>R12+R11+R10</f>
        <v>2210.67</v>
      </c>
      <c r="S13" s="38">
        <f>S12+S11+S10</f>
        <v>0</v>
      </c>
      <c r="T13" s="26"/>
      <c r="U13" s="27"/>
    </row>
    <row r="14" spans="1:22" s="18" customFormat="1" x14ac:dyDescent="0.2">
      <c r="A14" s="40" t="s">
        <v>22</v>
      </c>
      <c r="B14" s="41"/>
      <c r="C14" s="41"/>
      <c r="D14" s="41">
        <f t="shared" si="0"/>
        <v>0</v>
      </c>
      <c r="E14" s="41">
        <v>750</v>
      </c>
      <c r="F14" s="41">
        <f t="shared" si="1"/>
        <v>750</v>
      </c>
      <c r="G14" s="41">
        <v>32.25</v>
      </c>
      <c r="H14" s="42">
        <f t="shared" si="2"/>
        <v>4.3</v>
      </c>
      <c r="I14" s="41">
        <f>G14</f>
        <v>32.25</v>
      </c>
      <c r="J14" s="42">
        <f t="shared" si="3"/>
        <v>4.3</v>
      </c>
      <c r="K14" s="42">
        <f t="shared" si="4"/>
        <v>100</v>
      </c>
      <c r="L14" s="41"/>
      <c r="M14" s="42">
        <f t="shared" si="5"/>
        <v>0</v>
      </c>
      <c r="N14" s="42">
        <f t="shared" si="6"/>
        <v>0</v>
      </c>
      <c r="O14" s="41"/>
      <c r="P14" s="43"/>
      <c r="Q14" s="44">
        <f t="shared" si="7"/>
        <v>717.75</v>
      </c>
      <c r="R14" s="45">
        <f>Q14</f>
        <v>717.75</v>
      </c>
      <c r="S14" s="44"/>
      <c r="T14" s="26"/>
      <c r="U14" s="27"/>
    </row>
    <row r="15" spans="1:22" s="18" customFormat="1" x14ac:dyDescent="0.2">
      <c r="A15" s="19" t="s">
        <v>23</v>
      </c>
      <c r="B15" s="20"/>
      <c r="C15" s="20"/>
      <c r="D15" s="20">
        <f t="shared" si="0"/>
        <v>0</v>
      </c>
      <c r="E15" s="20">
        <v>780</v>
      </c>
      <c r="F15" s="20">
        <f t="shared" si="1"/>
        <v>780</v>
      </c>
      <c r="G15" s="20">
        <v>33.54</v>
      </c>
      <c r="H15" s="21">
        <f t="shared" si="2"/>
        <v>4.3</v>
      </c>
      <c r="I15" s="20">
        <f>G15</f>
        <v>33.54</v>
      </c>
      <c r="J15" s="21">
        <f t="shared" si="3"/>
        <v>4.3</v>
      </c>
      <c r="K15" s="21">
        <f t="shared" si="4"/>
        <v>100</v>
      </c>
      <c r="L15" s="20"/>
      <c r="M15" s="21">
        <f t="shared" si="5"/>
        <v>0</v>
      </c>
      <c r="N15" s="21">
        <f t="shared" si="6"/>
        <v>0</v>
      </c>
      <c r="O15" s="20"/>
      <c r="P15" s="23"/>
      <c r="Q15" s="24">
        <f t="shared" si="7"/>
        <v>746.46</v>
      </c>
      <c r="R15" s="25">
        <f>Q15</f>
        <v>746.46</v>
      </c>
      <c r="S15" s="24"/>
      <c r="T15" s="26"/>
      <c r="U15" s="27"/>
    </row>
    <row r="16" spans="1:22" s="18" customFormat="1" ht="13.5" thickBot="1" x14ac:dyDescent="0.25">
      <c r="A16" s="19" t="s">
        <v>24</v>
      </c>
      <c r="B16" s="20"/>
      <c r="C16" s="20"/>
      <c r="D16" s="20">
        <f t="shared" si="0"/>
        <v>0</v>
      </c>
      <c r="E16" s="46">
        <v>790</v>
      </c>
      <c r="F16" s="46">
        <f t="shared" si="1"/>
        <v>790</v>
      </c>
      <c r="G16" s="46">
        <v>33.97</v>
      </c>
      <c r="H16" s="47">
        <f t="shared" si="2"/>
        <v>4.3</v>
      </c>
      <c r="I16" s="46">
        <f>G16</f>
        <v>33.97</v>
      </c>
      <c r="J16" s="47">
        <f t="shared" si="3"/>
        <v>4.3</v>
      </c>
      <c r="K16" s="47">
        <f t="shared" si="4"/>
        <v>100</v>
      </c>
      <c r="L16" s="46"/>
      <c r="M16" s="47">
        <f t="shared" si="5"/>
        <v>0</v>
      </c>
      <c r="N16" s="47">
        <f t="shared" si="6"/>
        <v>0</v>
      </c>
      <c r="O16" s="46"/>
      <c r="P16" s="48"/>
      <c r="Q16" s="49">
        <f t="shared" si="7"/>
        <v>756.03</v>
      </c>
      <c r="R16" s="50">
        <f>Q16</f>
        <v>756.03</v>
      </c>
      <c r="S16" s="49"/>
      <c r="T16" s="51"/>
      <c r="U16" s="52"/>
    </row>
    <row r="17" spans="1:23" ht="13.5" thickBot="1" x14ac:dyDescent="0.25">
      <c r="A17" s="34" t="s">
        <v>25</v>
      </c>
      <c r="B17" s="35">
        <f>B14+B15+B16</f>
        <v>0</v>
      </c>
      <c r="C17" s="35">
        <f>C14+C15+C16</f>
        <v>0</v>
      </c>
      <c r="D17" s="35">
        <f t="shared" si="0"/>
        <v>0</v>
      </c>
      <c r="E17" s="35">
        <f>E14+E15+E16</f>
        <v>2320</v>
      </c>
      <c r="F17" s="35">
        <f t="shared" si="1"/>
        <v>2320</v>
      </c>
      <c r="G17" s="35">
        <f t="shared" si="8"/>
        <v>99.759999999999991</v>
      </c>
      <c r="H17" s="36">
        <f t="shared" si="2"/>
        <v>4.3</v>
      </c>
      <c r="I17" s="35">
        <f>I14+I15+I16</f>
        <v>99.759999999999991</v>
      </c>
      <c r="J17" s="36">
        <f t="shared" si="3"/>
        <v>4.3</v>
      </c>
      <c r="K17" s="36">
        <f t="shared" si="4"/>
        <v>100</v>
      </c>
      <c r="L17" s="35">
        <f>L14+L15+L16</f>
        <v>0</v>
      </c>
      <c r="M17" s="36">
        <f t="shared" si="5"/>
        <v>0</v>
      </c>
      <c r="N17" s="36">
        <f t="shared" si="6"/>
        <v>0</v>
      </c>
      <c r="O17" s="35">
        <f>O14+O15+O16</f>
        <v>0</v>
      </c>
      <c r="P17" s="37">
        <f>P14+P15+P16</f>
        <v>0</v>
      </c>
      <c r="Q17" s="38">
        <f t="shared" si="7"/>
        <v>2220.2399999999998</v>
      </c>
      <c r="R17" s="39">
        <f>R16+R15+R14</f>
        <v>2220.2399999999998</v>
      </c>
      <c r="S17" s="38">
        <f>Q17-R17</f>
        <v>0</v>
      </c>
      <c r="T17" s="26"/>
      <c r="U17" s="27"/>
    </row>
    <row r="18" spans="1:23" ht="13.5" thickBot="1" x14ac:dyDescent="0.25">
      <c r="A18" s="53" t="s">
        <v>26</v>
      </c>
      <c r="B18" s="54">
        <f>B13+B17</f>
        <v>0</v>
      </c>
      <c r="C18" s="54">
        <f>C13+C17</f>
        <v>0</v>
      </c>
      <c r="D18" s="54">
        <f t="shared" si="0"/>
        <v>0</v>
      </c>
      <c r="E18" s="54">
        <f>E13+E17</f>
        <v>4630</v>
      </c>
      <c r="F18" s="54">
        <f t="shared" si="1"/>
        <v>4630</v>
      </c>
      <c r="G18" s="54">
        <f t="shared" si="8"/>
        <v>199.08999999999997</v>
      </c>
      <c r="H18" s="55">
        <f t="shared" si="2"/>
        <v>4.3</v>
      </c>
      <c r="I18" s="54">
        <f>I13+I17</f>
        <v>199.08999999999997</v>
      </c>
      <c r="J18" s="55">
        <f t="shared" si="3"/>
        <v>4.3</v>
      </c>
      <c r="K18" s="55">
        <f t="shared" si="4"/>
        <v>100</v>
      </c>
      <c r="L18" s="54">
        <f>L13+L17</f>
        <v>0</v>
      </c>
      <c r="M18" s="55">
        <f t="shared" si="5"/>
        <v>0</v>
      </c>
      <c r="N18" s="55">
        <f t="shared" si="6"/>
        <v>0</v>
      </c>
      <c r="O18" s="54">
        <f>O13+O17</f>
        <v>0</v>
      </c>
      <c r="P18" s="56">
        <f>P13+P17</f>
        <v>0</v>
      </c>
      <c r="Q18" s="57">
        <f t="shared" si="7"/>
        <v>4430.91</v>
      </c>
      <c r="R18" s="58">
        <f>R13+R17</f>
        <v>4430.91</v>
      </c>
      <c r="S18" s="57"/>
      <c r="T18" s="26"/>
      <c r="U18" s="27"/>
    </row>
    <row r="19" spans="1:23" s="18" customFormat="1" x14ac:dyDescent="0.2">
      <c r="A19" s="59" t="s">
        <v>27</v>
      </c>
      <c r="B19" s="46"/>
      <c r="C19" s="46"/>
      <c r="D19" s="46">
        <f>B19-C19</f>
        <v>0</v>
      </c>
      <c r="E19" s="46">
        <v>810</v>
      </c>
      <c r="F19" s="46">
        <f>D19+E19</f>
        <v>810</v>
      </c>
      <c r="G19" s="46">
        <v>34.83</v>
      </c>
      <c r="H19" s="47">
        <f>G19/F19*100</f>
        <v>4.3</v>
      </c>
      <c r="I19" s="46">
        <f>G19</f>
        <v>34.83</v>
      </c>
      <c r="J19" s="47">
        <f>I19/F19*100</f>
        <v>4.3</v>
      </c>
      <c r="K19" s="47">
        <f>I19/G19*100</f>
        <v>100</v>
      </c>
      <c r="L19" s="46"/>
      <c r="M19" s="47">
        <f>L19/F19*100</f>
        <v>0</v>
      </c>
      <c r="N19" s="47">
        <f>L19/G19*100</f>
        <v>0</v>
      </c>
      <c r="O19" s="46"/>
      <c r="P19" s="48"/>
      <c r="Q19" s="49">
        <f>F19-G19-O19-P19</f>
        <v>775.17</v>
      </c>
      <c r="R19" s="50">
        <f>Q19</f>
        <v>775.17</v>
      </c>
      <c r="S19" s="49"/>
      <c r="T19" s="26"/>
      <c r="U19" s="27"/>
      <c r="V19" s="27"/>
    </row>
    <row r="20" spans="1:23" s="18" customFormat="1" x14ac:dyDescent="0.2">
      <c r="A20" s="19" t="s">
        <v>28</v>
      </c>
      <c r="B20" s="20"/>
      <c r="C20" s="20"/>
      <c r="D20" s="20">
        <f>B20-C20</f>
        <v>0</v>
      </c>
      <c r="E20" s="46">
        <v>850</v>
      </c>
      <c r="F20" s="20">
        <f>D20+E20</f>
        <v>850</v>
      </c>
      <c r="G20" s="20">
        <v>36.549999999999997</v>
      </c>
      <c r="H20" s="21">
        <f>G20/F20*100</f>
        <v>4.3</v>
      </c>
      <c r="I20" s="20">
        <f>G20</f>
        <v>36.549999999999997</v>
      </c>
      <c r="J20" s="21">
        <f>I20/F20*100</f>
        <v>4.3</v>
      </c>
      <c r="K20" s="21">
        <f>I20/G20*100</f>
        <v>100</v>
      </c>
      <c r="L20" s="20"/>
      <c r="M20" s="21">
        <f>L20/F20*100</f>
        <v>0</v>
      </c>
      <c r="N20" s="21">
        <f>L20/G20*100</f>
        <v>0</v>
      </c>
      <c r="O20" s="20"/>
      <c r="P20" s="23"/>
      <c r="Q20" s="24">
        <f>F20-G20-O20-P20</f>
        <v>813.45</v>
      </c>
      <c r="R20" s="25">
        <f>Q20</f>
        <v>813.45</v>
      </c>
      <c r="S20" s="24"/>
      <c r="T20" s="26"/>
      <c r="U20" s="27"/>
      <c r="V20" s="60"/>
      <c r="W20" s="27"/>
    </row>
    <row r="21" spans="1:23" s="18" customFormat="1" ht="13.5" thickBot="1" x14ac:dyDescent="0.25">
      <c r="A21" s="19" t="s">
        <v>29</v>
      </c>
      <c r="B21" s="20"/>
      <c r="C21" s="20"/>
      <c r="D21" s="20">
        <f>B21-C21</f>
        <v>0</v>
      </c>
      <c r="E21" s="20">
        <v>830</v>
      </c>
      <c r="F21" s="20">
        <f>D21+E21</f>
        <v>830</v>
      </c>
      <c r="G21" s="20">
        <v>35.69</v>
      </c>
      <c r="H21" s="21">
        <f>G21/F21*100</f>
        <v>4.3</v>
      </c>
      <c r="I21" s="20">
        <f>G21</f>
        <v>35.69</v>
      </c>
      <c r="J21" s="21">
        <f>I21/F21*100</f>
        <v>4.3</v>
      </c>
      <c r="K21" s="21">
        <f>I21/G21*100</f>
        <v>100</v>
      </c>
      <c r="L21" s="20"/>
      <c r="M21" s="21">
        <f>L21/F21*100</f>
        <v>0</v>
      </c>
      <c r="N21" s="21">
        <f>L21/G21*100</f>
        <v>0</v>
      </c>
      <c r="O21" s="20"/>
      <c r="P21" s="23"/>
      <c r="Q21" s="24">
        <f>F21-G21-O21-P21</f>
        <v>794.31</v>
      </c>
      <c r="R21" s="25">
        <f>Q21</f>
        <v>794.31</v>
      </c>
      <c r="S21" s="24"/>
      <c r="T21" s="26"/>
      <c r="U21" s="27"/>
      <c r="V21" s="60"/>
    </row>
    <row r="22" spans="1:23" ht="13.5" thickBot="1" x14ac:dyDescent="0.25">
      <c r="A22" s="34" t="s">
        <v>30</v>
      </c>
      <c r="B22" s="35">
        <f>B19+B20+B21</f>
        <v>0</v>
      </c>
      <c r="C22" s="35">
        <f>C19+C20+C21</f>
        <v>0</v>
      </c>
      <c r="D22" s="35">
        <f t="shared" si="0"/>
        <v>0</v>
      </c>
      <c r="E22" s="35">
        <f>E19+E20+E21</f>
        <v>2490</v>
      </c>
      <c r="F22" s="35">
        <f t="shared" si="1"/>
        <v>2490</v>
      </c>
      <c r="G22" s="35">
        <f t="shared" si="8"/>
        <v>107.07</v>
      </c>
      <c r="H22" s="36">
        <f t="shared" si="2"/>
        <v>4.3</v>
      </c>
      <c r="I22" s="35">
        <f>I19+I20+I21</f>
        <v>107.07</v>
      </c>
      <c r="J22" s="36">
        <f t="shared" si="3"/>
        <v>4.3</v>
      </c>
      <c r="K22" s="36">
        <f t="shared" si="4"/>
        <v>100</v>
      </c>
      <c r="L22" s="35">
        <f>L19+L20+L21</f>
        <v>0</v>
      </c>
      <c r="M22" s="36">
        <f t="shared" si="5"/>
        <v>0</v>
      </c>
      <c r="N22" s="36">
        <f t="shared" si="6"/>
        <v>0</v>
      </c>
      <c r="O22" s="35">
        <f>O19+O20+O21</f>
        <v>0</v>
      </c>
      <c r="P22" s="37">
        <f>P19+P20+P21</f>
        <v>0</v>
      </c>
      <c r="Q22" s="38">
        <f t="shared" si="7"/>
        <v>2382.9299999999998</v>
      </c>
      <c r="R22" s="39">
        <f>R21+R20+R19</f>
        <v>2382.9299999999998</v>
      </c>
      <c r="S22" s="38">
        <f>Q22-R22</f>
        <v>0</v>
      </c>
      <c r="T22" s="26"/>
      <c r="U22" s="27"/>
      <c r="V22" s="8"/>
    </row>
    <row r="23" spans="1:23" ht="13.5" thickBot="1" x14ac:dyDescent="0.25">
      <c r="A23" s="53" t="s">
        <v>31</v>
      </c>
      <c r="B23" s="54">
        <f>B22+B18</f>
        <v>0</v>
      </c>
      <c r="C23" s="54">
        <f>C22+C18</f>
        <v>0</v>
      </c>
      <c r="D23" s="54">
        <f t="shared" si="0"/>
        <v>0</v>
      </c>
      <c r="E23" s="54">
        <f>E22+E18</f>
        <v>7120</v>
      </c>
      <c r="F23" s="54">
        <f t="shared" si="1"/>
        <v>7120</v>
      </c>
      <c r="G23" s="54">
        <f t="shared" si="8"/>
        <v>306.15999999999997</v>
      </c>
      <c r="H23" s="55">
        <f t="shared" si="2"/>
        <v>4.3</v>
      </c>
      <c r="I23" s="54">
        <f>I22+I18</f>
        <v>306.15999999999997</v>
      </c>
      <c r="J23" s="55">
        <f t="shared" si="3"/>
        <v>4.3</v>
      </c>
      <c r="K23" s="55">
        <f t="shared" si="4"/>
        <v>100</v>
      </c>
      <c r="L23" s="54">
        <f>L22+L18</f>
        <v>0</v>
      </c>
      <c r="M23" s="55">
        <f t="shared" si="5"/>
        <v>0</v>
      </c>
      <c r="N23" s="55">
        <f t="shared" si="6"/>
        <v>0</v>
      </c>
      <c r="O23" s="54">
        <f>O22+O18</f>
        <v>0</v>
      </c>
      <c r="P23" s="56">
        <f>P22+P18</f>
        <v>0</v>
      </c>
      <c r="Q23" s="57">
        <f t="shared" si="7"/>
        <v>6813.84</v>
      </c>
      <c r="R23" s="58">
        <f>R22+R18</f>
        <v>6813.84</v>
      </c>
      <c r="S23" s="57"/>
      <c r="T23" s="26"/>
      <c r="U23" s="27"/>
    </row>
    <row r="24" spans="1:23" s="18" customFormat="1" x14ac:dyDescent="0.2">
      <c r="A24" s="61" t="s">
        <v>32</v>
      </c>
      <c r="B24" s="20"/>
      <c r="C24" s="20"/>
      <c r="D24" s="20">
        <f t="shared" si="0"/>
        <v>0</v>
      </c>
      <c r="E24" s="20">
        <v>825</v>
      </c>
      <c r="F24" s="20">
        <f t="shared" si="1"/>
        <v>825</v>
      </c>
      <c r="G24" s="20">
        <v>35.47</v>
      </c>
      <c r="H24" s="21">
        <f t="shared" si="2"/>
        <v>4.2993939393939389</v>
      </c>
      <c r="I24" s="20">
        <f>G24</f>
        <v>35.47</v>
      </c>
      <c r="J24" s="21">
        <f t="shared" si="3"/>
        <v>4.2993939393939389</v>
      </c>
      <c r="K24" s="21">
        <f t="shared" si="4"/>
        <v>100</v>
      </c>
      <c r="L24" s="20"/>
      <c r="M24" s="21">
        <f t="shared" si="5"/>
        <v>0</v>
      </c>
      <c r="N24" s="21">
        <f t="shared" si="6"/>
        <v>0</v>
      </c>
      <c r="O24" s="20"/>
      <c r="P24" s="23"/>
      <c r="Q24" s="24">
        <f t="shared" si="7"/>
        <v>789.53</v>
      </c>
      <c r="R24" s="25">
        <f>Q24</f>
        <v>789.53</v>
      </c>
      <c r="S24" s="24"/>
      <c r="T24" s="26"/>
      <c r="U24" s="27"/>
    </row>
    <row r="25" spans="1:23" s="18" customFormat="1" x14ac:dyDescent="0.2">
      <c r="A25" s="61" t="s">
        <v>33</v>
      </c>
      <c r="B25" s="20"/>
      <c r="C25" s="20"/>
      <c r="D25" s="20">
        <f t="shared" si="0"/>
        <v>0</v>
      </c>
      <c r="E25" s="20">
        <v>810</v>
      </c>
      <c r="F25" s="20">
        <f t="shared" si="1"/>
        <v>810</v>
      </c>
      <c r="G25" s="20">
        <v>34.83</v>
      </c>
      <c r="H25" s="21">
        <f t="shared" si="2"/>
        <v>4.3</v>
      </c>
      <c r="I25" s="20">
        <f>G25</f>
        <v>34.83</v>
      </c>
      <c r="J25" s="21">
        <f t="shared" si="3"/>
        <v>4.3</v>
      </c>
      <c r="K25" s="21">
        <f t="shared" si="4"/>
        <v>100</v>
      </c>
      <c r="L25" s="20"/>
      <c r="M25" s="21">
        <f t="shared" si="5"/>
        <v>0</v>
      </c>
      <c r="N25" s="21">
        <f t="shared" si="6"/>
        <v>0</v>
      </c>
      <c r="O25" s="20"/>
      <c r="P25" s="23"/>
      <c r="Q25" s="24">
        <f t="shared" si="7"/>
        <v>775.17</v>
      </c>
      <c r="R25" s="25">
        <f>Q25</f>
        <v>775.17</v>
      </c>
      <c r="S25" s="24"/>
      <c r="T25" s="26"/>
      <c r="U25" s="27"/>
    </row>
    <row r="26" spans="1:23" s="18" customFormat="1" ht="13.5" thickBot="1" x14ac:dyDescent="0.25">
      <c r="A26" s="61" t="s">
        <v>34</v>
      </c>
      <c r="B26" s="20"/>
      <c r="C26" s="20"/>
      <c r="D26" s="20">
        <f t="shared" si="0"/>
        <v>0</v>
      </c>
      <c r="E26" s="20">
        <v>780</v>
      </c>
      <c r="F26" s="20">
        <f t="shared" si="1"/>
        <v>780</v>
      </c>
      <c r="G26" s="20">
        <v>33.54</v>
      </c>
      <c r="H26" s="21">
        <f t="shared" si="2"/>
        <v>4.3</v>
      </c>
      <c r="I26" s="20">
        <f>G26</f>
        <v>33.54</v>
      </c>
      <c r="J26" s="21">
        <f t="shared" si="3"/>
        <v>4.3</v>
      </c>
      <c r="K26" s="21">
        <f t="shared" si="4"/>
        <v>100</v>
      </c>
      <c r="L26" s="20"/>
      <c r="M26" s="21">
        <f t="shared" si="5"/>
        <v>0</v>
      </c>
      <c r="N26" s="21">
        <f t="shared" si="6"/>
        <v>0</v>
      </c>
      <c r="O26" s="20"/>
      <c r="P26" s="23"/>
      <c r="Q26" s="24">
        <f t="shared" si="7"/>
        <v>746.46</v>
      </c>
      <c r="R26" s="25">
        <f>Q26</f>
        <v>746.46</v>
      </c>
      <c r="S26" s="24"/>
      <c r="T26" s="26"/>
      <c r="U26" s="27"/>
      <c r="V26" s="62"/>
    </row>
    <row r="27" spans="1:23" ht="13.5" thickBot="1" x14ac:dyDescent="0.25">
      <c r="A27" s="34" t="s">
        <v>35</v>
      </c>
      <c r="B27" s="35">
        <f>B24+B25+B26</f>
        <v>0</v>
      </c>
      <c r="C27" s="35">
        <f>C24+C25+C26</f>
        <v>0</v>
      </c>
      <c r="D27" s="35">
        <f t="shared" si="0"/>
        <v>0</v>
      </c>
      <c r="E27" s="35">
        <f>E24+E25+E26</f>
        <v>2415</v>
      </c>
      <c r="F27" s="35">
        <f t="shared" si="1"/>
        <v>2415</v>
      </c>
      <c r="G27" s="35">
        <f t="shared" si="8"/>
        <v>103.84</v>
      </c>
      <c r="H27" s="36">
        <f t="shared" si="2"/>
        <v>4.2997929606625265</v>
      </c>
      <c r="I27" s="35">
        <f>I24+I25+I26</f>
        <v>103.84</v>
      </c>
      <c r="J27" s="36">
        <f t="shared" si="3"/>
        <v>4.2997929606625265</v>
      </c>
      <c r="K27" s="36">
        <f t="shared" si="4"/>
        <v>100</v>
      </c>
      <c r="L27" s="35">
        <f>L24+L25+L26</f>
        <v>0</v>
      </c>
      <c r="M27" s="36">
        <f t="shared" si="5"/>
        <v>0</v>
      </c>
      <c r="N27" s="36">
        <f t="shared" si="6"/>
        <v>0</v>
      </c>
      <c r="O27" s="35">
        <f>O24+O25+O26</f>
        <v>0</v>
      </c>
      <c r="P27" s="37">
        <f>P24+P25+P26</f>
        <v>0</v>
      </c>
      <c r="Q27" s="38">
        <f t="shared" si="7"/>
        <v>2311.16</v>
      </c>
      <c r="R27" s="39">
        <f>R24+R25+R26</f>
        <v>2311.16</v>
      </c>
      <c r="S27" s="38">
        <f>S24+S25+S26</f>
        <v>0</v>
      </c>
      <c r="T27" s="26"/>
    </row>
    <row r="28" spans="1:23" ht="13.5" thickBot="1" x14ac:dyDescent="0.25">
      <c r="A28" s="53" t="s">
        <v>36</v>
      </c>
      <c r="B28" s="54">
        <f>B27+B23</f>
        <v>0</v>
      </c>
      <c r="C28" s="54">
        <f>C27+C23</f>
        <v>0</v>
      </c>
      <c r="D28" s="54">
        <f t="shared" si="0"/>
        <v>0</v>
      </c>
      <c r="E28" s="54">
        <f>E27+E23</f>
        <v>9535</v>
      </c>
      <c r="F28" s="54">
        <f t="shared" si="1"/>
        <v>9535</v>
      </c>
      <c r="G28" s="54">
        <f t="shared" si="8"/>
        <v>410</v>
      </c>
      <c r="H28" s="55">
        <f t="shared" si="2"/>
        <v>4.2999475616151024</v>
      </c>
      <c r="I28" s="54">
        <f>I27+I23</f>
        <v>410</v>
      </c>
      <c r="J28" s="55">
        <f t="shared" si="3"/>
        <v>4.2999475616151024</v>
      </c>
      <c r="K28" s="55">
        <f t="shared" si="4"/>
        <v>100</v>
      </c>
      <c r="L28" s="54">
        <f>L27+L23</f>
        <v>0</v>
      </c>
      <c r="M28" s="55">
        <f t="shared" si="5"/>
        <v>0</v>
      </c>
      <c r="N28" s="55">
        <f t="shared" si="6"/>
        <v>0</v>
      </c>
      <c r="O28" s="54">
        <f>O27+O23</f>
        <v>0</v>
      </c>
      <c r="P28" s="56">
        <f>P27+P23</f>
        <v>0</v>
      </c>
      <c r="Q28" s="57">
        <f t="shared" si="7"/>
        <v>9125</v>
      </c>
      <c r="R28" s="58">
        <f>R27+R23</f>
        <v>9125</v>
      </c>
      <c r="S28" s="57">
        <f>S27+S23</f>
        <v>0</v>
      </c>
      <c r="T28" s="26"/>
      <c r="U28" s="8"/>
    </row>
    <row r="29" spans="1:23" x14ac:dyDescent="0.2">
      <c r="T29" s="63"/>
    </row>
    <row r="30" spans="1:23" x14ac:dyDescent="0.2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Q30" s="8"/>
      <c r="T30" s="63"/>
    </row>
    <row r="31" spans="1:23" ht="23.25" customHeight="1" x14ac:dyDescent="0.25">
      <c r="A31" s="64"/>
      <c r="B31" s="67" t="s">
        <v>38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T31" s="63"/>
    </row>
    <row r="33" spans="5:19" x14ac:dyDescent="0.2">
      <c r="S33" s="8"/>
    </row>
    <row r="34" spans="5:19" x14ac:dyDescent="0.2">
      <c r="S34" s="8"/>
    </row>
    <row r="35" spans="5:19" x14ac:dyDescent="0.2">
      <c r="L35" s="8"/>
      <c r="M35" s="8"/>
      <c r="O35" s="8"/>
    </row>
    <row r="48" spans="5:19" x14ac:dyDescent="0.2">
      <c r="E48" s="8"/>
    </row>
  </sheetData>
  <mergeCells count="17">
    <mergeCell ref="A7:A8"/>
    <mergeCell ref="B7:B8"/>
    <mergeCell ref="C7:C8"/>
    <mergeCell ref="D7:D8"/>
    <mergeCell ref="E7:E8"/>
    <mergeCell ref="S7:S8"/>
    <mergeCell ref="G7:G8"/>
    <mergeCell ref="H7:H8"/>
    <mergeCell ref="I7:N7"/>
    <mergeCell ref="O7:O8"/>
    <mergeCell ref="P7:P8"/>
    <mergeCell ref="Q7:Q8"/>
    <mergeCell ref="B4:H4"/>
    <mergeCell ref="B30:L30"/>
    <mergeCell ref="B31:N31"/>
    <mergeCell ref="R7:R8"/>
    <mergeCell ref="F7:F8"/>
  </mergeCells>
  <pageMargins left="0.35433070866141736" right="0.19685039370078741" top="0.98425196850393704" bottom="2.3622047244094491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ПКМТП</vt:lpstr>
      <vt:lpstr>ПКМТП!Область_печати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Цымбал Галина Александровна</dc:creator>
  <cp:lastModifiedBy>Алексей Тихонов</cp:lastModifiedBy>
  <cp:lastPrinted>2019-09-01T23:48:09Z</cp:lastPrinted>
  <dcterms:created xsi:type="dcterms:W3CDTF">2018-02-09T01:30:45Z</dcterms:created>
  <dcterms:modified xsi:type="dcterms:W3CDTF">2021-02-24T02:15:10Z</dcterms:modified>
</cp:coreProperties>
</file>